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OMINFO\DATA DINKES (TABEL 64-84)\"/>
    </mc:Choice>
  </mc:AlternateContent>
  <bookViews>
    <workbookView xWindow="0" yWindow="0" windowWidth="20490" windowHeight="76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O22" i="1" s="1"/>
  <c r="L22" i="1"/>
  <c r="M22" i="1" s="1"/>
  <c r="K22" i="1"/>
  <c r="J22" i="1"/>
  <c r="H22" i="1"/>
  <c r="F22" i="1"/>
  <c r="G22" i="1" s="1"/>
  <c r="E22" i="1"/>
  <c r="R20" i="1"/>
  <c r="S20" i="1" s="1"/>
  <c r="P20" i="1"/>
  <c r="Q20" i="1" s="1"/>
  <c r="O20" i="1"/>
  <c r="M20" i="1"/>
  <c r="K20" i="1"/>
  <c r="I20" i="1"/>
  <c r="G20" i="1"/>
  <c r="D20" i="1"/>
  <c r="C20" i="1"/>
  <c r="B20" i="1"/>
  <c r="R19" i="1"/>
  <c r="S19" i="1" s="1"/>
  <c r="P19" i="1"/>
  <c r="Q19" i="1" s="1"/>
  <c r="O19" i="1"/>
  <c r="M19" i="1"/>
  <c r="K19" i="1"/>
  <c r="I19" i="1"/>
  <c r="G19" i="1"/>
  <c r="D19" i="1"/>
  <c r="C19" i="1"/>
  <c r="B19" i="1"/>
  <c r="S18" i="1"/>
  <c r="R18" i="1"/>
  <c r="P18" i="1"/>
  <c r="Q18" i="1" s="1"/>
  <c r="O18" i="1"/>
  <c r="M18" i="1"/>
  <c r="K18" i="1"/>
  <c r="I18" i="1"/>
  <c r="G18" i="1"/>
  <c r="D18" i="1"/>
  <c r="C18" i="1"/>
  <c r="B18" i="1"/>
  <c r="S17" i="1"/>
  <c r="R17" i="1"/>
  <c r="P17" i="1"/>
  <c r="Q17" i="1" s="1"/>
  <c r="O17" i="1"/>
  <c r="M17" i="1"/>
  <c r="K17" i="1"/>
  <c r="I17" i="1"/>
  <c r="G17" i="1"/>
  <c r="D17" i="1"/>
  <c r="C17" i="1"/>
  <c r="B17" i="1"/>
  <c r="R16" i="1"/>
  <c r="S16" i="1" s="1"/>
  <c r="P16" i="1"/>
  <c r="Q16" i="1" s="1"/>
  <c r="O16" i="1"/>
  <c r="M16" i="1"/>
  <c r="K16" i="1"/>
  <c r="I16" i="1"/>
  <c r="G16" i="1"/>
  <c r="D16" i="1"/>
  <c r="C16" i="1"/>
  <c r="B16" i="1"/>
  <c r="R15" i="1"/>
  <c r="S15" i="1" s="1"/>
  <c r="P15" i="1"/>
  <c r="Q15" i="1" s="1"/>
  <c r="O15" i="1"/>
  <c r="M15" i="1"/>
  <c r="K15" i="1"/>
  <c r="I15" i="1"/>
  <c r="G15" i="1"/>
  <c r="D15" i="1"/>
  <c r="C15" i="1"/>
  <c r="B15" i="1"/>
  <c r="R14" i="1"/>
  <c r="S14" i="1" s="1"/>
  <c r="P14" i="1"/>
  <c r="Q14" i="1" s="1"/>
  <c r="O14" i="1"/>
  <c r="M14" i="1"/>
  <c r="K14" i="1"/>
  <c r="I14" i="1"/>
  <c r="G14" i="1"/>
  <c r="D14" i="1"/>
  <c r="C14" i="1"/>
  <c r="B14" i="1"/>
  <c r="S13" i="1"/>
  <c r="R13" i="1"/>
  <c r="P13" i="1"/>
  <c r="Q13" i="1" s="1"/>
  <c r="O13" i="1"/>
  <c r="M13" i="1"/>
  <c r="K13" i="1"/>
  <c r="I13" i="1"/>
  <c r="G13" i="1"/>
  <c r="D13" i="1"/>
  <c r="C13" i="1"/>
  <c r="B13" i="1"/>
  <c r="R12" i="1"/>
  <c r="S12" i="1" s="1"/>
  <c r="P12" i="1"/>
  <c r="Q12" i="1" s="1"/>
  <c r="O12" i="1"/>
  <c r="M12" i="1"/>
  <c r="K12" i="1"/>
  <c r="I12" i="1"/>
  <c r="G12" i="1"/>
  <c r="D12" i="1"/>
  <c r="C12" i="1"/>
  <c r="B12" i="1"/>
  <c r="R11" i="1"/>
  <c r="P11" i="1"/>
  <c r="Q11" i="1" s="1"/>
  <c r="O11" i="1"/>
  <c r="M11" i="1"/>
  <c r="K11" i="1"/>
  <c r="I11" i="1"/>
  <c r="G11" i="1"/>
  <c r="D11" i="1"/>
  <c r="D22" i="1" s="1"/>
  <c r="C11" i="1"/>
  <c r="B11" i="1"/>
  <c r="J4" i="1"/>
  <c r="I4" i="1"/>
  <c r="J3" i="1"/>
  <c r="I3" i="1"/>
  <c r="R22" i="1" l="1"/>
  <c r="S22" i="1" s="1"/>
  <c r="S11" i="1"/>
  <c r="I22" i="1"/>
  <c r="P22" i="1"/>
  <c r="Q22" i="1" s="1"/>
</calcChain>
</file>

<file path=xl/sharedStrings.xml><?xml version="1.0" encoding="utf-8"?>
<sst xmlns="http://schemas.openxmlformats.org/spreadsheetml/2006/main" count="34" uniqueCount="27">
  <si>
    <t>JUMLAH KEPALA KELUARGA DENGAN AKSES TERHADAP FASILITAS SANITASI  MENURUT KECAMATAN DAN PUSKESMAS</t>
  </si>
  <si>
    <t>NO</t>
  </si>
  <si>
    <t>PUSKESMAS</t>
  </si>
  <si>
    <t>KECAMATAN</t>
  </si>
  <si>
    <t>JUMLAH DESA/KELURAHAN</t>
  </si>
  <si>
    <t>JUMLAH KK</t>
  </si>
  <si>
    <t>JUMLAH 
KK PENGGUNA</t>
  </si>
  <si>
    <t xml:space="preserve">KK DENGAN AKSES TERHADAP FASILITAS SANITASI </t>
  </si>
  <si>
    <t>AKSES SANITASI AMAN</t>
  </si>
  <si>
    <t>%</t>
  </si>
  <si>
    <t>AKSES SANITASI LAYAK SENDIRI</t>
  </si>
  <si>
    <t>AKSES LAYAK BERSAMA</t>
  </si>
  <si>
    <t>AKSES BELUM LAYAK</t>
  </si>
  <si>
    <t>BABS TERTUTUP</t>
  </si>
  <si>
    <t>BABS TERBUKA</t>
  </si>
  <si>
    <t>JUMLAH</t>
  </si>
  <si>
    <t>7=6/5*100</t>
  </si>
  <si>
    <t>9=8/5*100</t>
  </si>
  <si>
    <t>11=10/5*100</t>
  </si>
  <si>
    <t>13=12/5*100</t>
  </si>
  <si>
    <t>15=14/5*100</t>
  </si>
  <si>
    <t>16=5-6-8-10-12-14</t>
  </si>
  <si>
    <t>17=16/5*100</t>
  </si>
  <si>
    <t>18=6+8+10+12+14</t>
  </si>
  <si>
    <t>19=18/5*100</t>
  </si>
  <si>
    <t>Keterangan : KK = Kepala Keluarga, SBS = Stop Buang Air Besar Sembarangan</t>
  </si>
  <si>
    <t>Sumber: Dinas Kesehatan Kabupaten Sumba Tengah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</si>
</sst>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12"/>
      <color indexed="8"/>
      <name val="Arial"/>
    </font>
    <font>
      <sz val="12"/>
      <color indexed="8"/>
      <name val="Arial"/>
    </font>
    <font>
      <b/>
      <sz val="14"/>
      <color indexed="8"/>
      <name val="Arial"/>
    </font>
    <font>
      <sz val="11"/>
      <name val="Calibri"/>
    </font>
    <font>
      <b/>
      <i/>
      <sz val="9"/>
      <color indexed="8"/>
      <name val="Arial"/>
    </font>
    <font>
      <sz val="10"/>
      <color indexed="8"/>
      <name val="Arial"/>
    </font>
    <font>
      <u/>
      <sz val="12"/>
      <color indexed="8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37" fontId="2" fillId="0" borderId="1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37" fontId="2" fillId="0" borderId="5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37" fontId="2" fillId="0" borderId="1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9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4" fillId="0" borderId="5" xfId="0" applyFont="1" applyBorder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ownloads\LAMPIRAN%20PROFIL%20KESEHATAN%20KABUPATEN%20SUMBA%20TENGAH%20TAHUN%202024%20F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. KEPENDUDUKAN"/>
      <sheetName val="2. KEPENDUDUKAN"/>
      <sheetName val="3. KEPENDUDUKAN"/>
      <sheetName val="4. YANKES"/>
      <sheetName val="5. YANKES"/>
      <sheetName val="6. YANKES"/>
      <sheetName val="7. YANKES"/>
      <sheetName val="8. YANKES"/>
      <sheetName val="9. FARMASI"/>
      <sheetName val="10. FARMASI"/>
      <sheetName val="11. FARMASI"/>
      <sheetName val="12. PROMKES"/>
      <sheetName val="13. SDMK"/>
      <sheetName val="14. SDMK"/>
      <sheetName val="15. SDMK"/>
      <sheetName val="16. SDMK"/>
      <sheetName val="17. SDMK"/>
      <sheetName val="18. SDMK"/>
      <sheetName val="19. YANKES"/>
      <sheetName val="20. PERENCANAAN"/>
      <sheetName val="21. KIA"/>
      <sheetName val="22. KIA"/>
      <sheetName val="23. KIA"/>
      <sheetName val="24. KIA"/>
      <sheetName val="25. KIA"/>
      <sheetName val="26. KIA"/>
      <sheetName val="27. KIA"/>
      <sheetName val="28. KIA"/>
      <sheetName val="29. KB"/>
      <sheetName val="30. KB"/>
      <sheetName val="31.KB"/>
      <sheetName val="32. KIA"/>
      <sheetName val="33. KIA"/>
      <sheetName val="34. KIA"/>
      <sheetName val="35. KIA"/>
      <sheetName val="36. KIA"/>
      <sheetName val="37. KIA"/>
      <sheetName val="38. KIA"/>
      <sheetName val="39. GIZI"/>
      <sheetName val="40. GIZI"/>
      <sheetName val="41. IMUNISASI"/>
      <sheetName val="42. IMUNISASI"/>
      <sheetName val="43. IMUNISASI"/>
      <sheetName val="44. IMUNISASI"/>
      <sheetName val="45. GIZI"/>
      <sheetName val="46. GIZI"/>
      <sheetName val="47. GIZI"/>
      <sheetName val="48. GIZI"/>
      <sheetName val="49. KESGA"/>
      <sheetName val="50. KESGA"/>
      <sheetName val="51. KESGA"/>
      <sheetName val="52. USIA PRODUKTIF"/>
      <sheetName val="53. USIA PRODUKTIF"/>
      <sheetName val="54. USILA"/>
      <sheetName val="55. KESGA"/>
      <sheetName val="56. TUBERKULOSIS"/>
      <sheetName val="57. TUBERKULOSIS"/>
      <sheetName val="58. PNEUMONIA"/>
      <sheetName val="59. HIV"/>
      <sheetName val="60. HIV"/>
      <sheetName val="61. DIARE"/>
      <sheetName val="62. HEPATITIS"/>
      <sheetName val="63. HBsAg"/>
      <sheetName val="64. KUSTA"/>
      <sheetName val="65. KUSTA"/>
      <sheetName val="66. KUSTA"/>
      <sheetName val="67. KUSTA"/>
      <sheetName val="68. AFP"/>
      <sheetName val="69. PD3I"/>
      <sheetName val="70. KLB"/>
      <sheetName val="71. KLB"/>
      <sheetName val="72. DBD"/>
      <sheetName val="73. MALARIA"/>
      <sheetName val="74. FILARIASI"/>
      <sheetName val="75. HIPERTENSI"/>
      <sheetName val="76. DM"/>
      <sheetName val="77. IVA"/>
      <sheetName val="78. ODGJ"/>
      <sheetName val="79. RSUD a"/>
      <sheetName val="79. RSUD b"/>
      <sheetName val="79. RSUD c"/>
      <sheetName val="80. KESLING"/>
      <sheetName val="81. KESLING"/>
      <sheetName val="82. KESLING"/>
      <sheetName val="83. KESLING"/>
      <sheetName val="84. KESLING"/>
    </sheetNames>
    <sheetDataSet>
      <sheetData sheetId="0"/>
      <sheetData sheetId="1">
        <row r="5">
          <cell r="E5" t="str">
            <v>KABUPATEN/KOTA</v>
          </cell>
          <cell r="F5" t="str">
            <v>SUMBA TENGAH</v>
          </cell>
        </row>
        <row r="6">
          <cell r="E6" t="str">
            <v>TAHUN</v>
          </cell>
          <cell r="F6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KATIKUTANA</v>
          </cell>
          <cell r="C9" t="str">
            <v>UMBU RIRI</v>
          </cell>
        </row>
        <row r="10">
          <cell r="B10" t="str">
            <v>KATIKUTANA SELATAN</v>
          </cell>
          <cell r="C10" t="str">
            <v>MALINJAK</v>
          </cell>
        </row>
        <row r="11">
          <cell r="B11" t="str">
            <v>UMBU RATU NGGAY BARAT</v>
          </cell>
          <cell r="C11" t="str">
            <v>WAIRASA</v>
          </cell>
        </row>
        <row r="12">
          <cell r="C12" t="str">
            <v>LAWONDA</v>
          </cell>
        </row>
        <row r="13">
          <cell r="B13" t="str">
            <v>UMBU RATU NGGAY TENGAH</v>
          </cell>
          <cell r="C13" t="str">
            <v>MARADESA</v>
          </cell>
        </row>
        <row r="14">
          <cell r="B14" t="str">
            <v>UMBU RATU NGGAY</v>
          </cell>
          <cell r="C14" t="str">
            <v>LENDIWACU</v>
          </cell>
        </row>
        <row r="15">
          <cell r="C15" t="str">
            <v>PAHAR</v>
          </cell>
        </row>
        <row r="16">
          <cell r="C16" t="str">
            <v>TANAMBANAS</v>
          </cell>
        </row>
        <row r="17">
          <cell r="B17" t="str">
            <v>MAMBORO</v>
          </cell>
          <cell r="C17" t="str">
            <v>MANANGA</v>
          </cell>
        </row>
        <row r="18">
          <cell r="C18" t="str">
            <v>WEELURI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1">
          <cell r="D11">
            <v>7</v>
          </cell>
        </row>
        <row r="12">
          <cell r="D12">
            <v>9</v>
          </cell>
        </row>
        <row r="13">
          <cell r="D13">
            <v>9</v>
          </cell>
        </row>
        <row r="14">
          <cell r="D14">
            <v>9</v>
          </cell>
        </row>
        <row r="15">
          <cell r="D15">
            <v>7</v>
          </cell>
        </row>
        <row r="16">
          <cell r="D16">
            <v>5</v>
          </cell>
        </row>
        <row r="17">
          <cell r="D17">
            <v>3</v>
          </cell>
        </row>
        <row r="18">
          <cell r="D18">
            <v>3</v>
          </cell>
        </row>
        <row r="19">
          <cell r="D19">
            <v>9</v>
          </cell>
        </row>
        <row r="20">
          <cell r="D20">
            <v>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workbookViewId="0">
      <selection sqref="A1:XFD1"/>
    </sheetView>
  </sheetViews>
  <sheetFormatPr defaultRowHeight="15"/>
  <cols>
    <col min="2" max="2" width="34.42578125" customWidth="1"/>
    <col min="3" max="3" width="19.28515625" customWidth="1"/>
    <col min="4" max="4" width="17.85546875" customWidth="1"/>
    <col min="5" max="5" width="15.85546875" customWidth="1"/>
    <col min="6" max="6" width="14" customWidth="1"/>
    <col min="8" max="8" width="14.42578125" customWidth="1"/>
    <col min="9" max="9" width="10.7109375" customWidth="1"/>
    <col min="10" max="10" width="13.140625" customWidth="1"/>
    <col min="11" max="11" width="12" customWidth="1"/>
    <col min="12" max="12" width="15.140625" customWidth="1"/>
    <col min="13" max="13" width="12.140625" customWidth="1"/>
    <col min="14" max="14" width="14" customWidth="1"/>
    <col min="15" max="15" width="13.5703125" customWidth="1"/>
    <col min="16" max="16" width="18.42578125" customWidth="1"/>
    <col min="17" max="17" width="11.85546875" customWidth="1"/>
    <col min="18" max="18" width="17" customWidth="1"/>
    <col min="19" max="19" width="16.7109375" customWidth="1"/>
  </cols>
  <sheetData>
    <row r="1" spans="1:19" ht="18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.75">
      <c r="A2" s="26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5.75">
      <c r="A3" s="1"/>
      <c r="B3" s="3"/>
      <c r="C3" s="3"/>
      <c r="D3" s="3"/>
      <c r="E3" s="3"/>
      <c r="F3" s="3"/>
      <c r="G3" s="3"/>
      <c r="H3" s="3"/>
      <c r="I3" s="4" t="str">
        <f>'[1]1. KEPENDUDUKAN'!$E$5</f>
        <v>KABUPATEN/KOTA</v>
      </c>
      <c r="J3" s="3" t="str">
        <f>'[1]1. KEPENDUDUKAN'!$F$5</f>
        <v>SUMBA TENGAH</v>
      </c>
      <c r="K3" s="3"/>
      <c r="L3" s="3"/>
      <c r="M3" s="3"/>
      <c r="N3" s="3"/>
      <c r="O3" s="3"/>
      <c r="P3" s="3"/>
      <c r="Q3" s="3"/>
      <c r="R3" s="3"/>
      <c r="S3" s="3"/>
    </row>
    <row r="4" spans="1:19" ht="15.75">
      <c r="A4" s="1"/>
      <c r="B4" s="3"/>
      <c r="C4" s="3"/>
      <c r="D4" s="3"/>
      <c r="E4" s="3"/>
      <c r="F4" s="3"/>
      <c r="G4" s="3"/>
      <c r="H4" s="3"/>
      <c r="I4" s="4" t="str">
        <f>'[1]1. KEPENDUDUKAN'!$E$6</f>
        <v>TAHUN</v>
      </c>
      <c r="J4" s="3">
        <f>'[1]1. KEPENDUDUKAN'!$F$6</f>
        <v>2024</v>
      </c>
      <c r="K4" s="3"/>
      <c r="L4" s="3"/>
      <c r="M4" s="3"/>
      <c r="N4" s="3"/>
      <c r="O4" s="3"/>
      <c r="P4" s="3"/>
      <c r="Q4" s="3"/>
      <c r="R4" s="3"/>
      <c r="S4" s="3"/>
    </row>
    <row r="5" spans="1:1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>
      <c r="A6" s="28" t="s">
        <v>1</v>
      </c>
      <c r="B6" s="28" t="s">
        <v>2</v>
      </c>
      <c r="C6" s="28" t="s">
        <v>3</v>
      </c>
      <c r="D6" s="24" t="s">
        <v>4</v>
      </c>
      <c r="E6" s="28" t="s">
        <v>5</v>
      </c>
      <c r="F6" s="30" t="s">
        <v>6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2"/>
      <c r="R6" s="36" t="s">
        <v>7</v>
      </c>
      <c r="S6" s="32"/>
    </row>
    <row r="7" spans="1:19" ht="40.5" customHeight="1">
      <c r="A7" s="29"/>
      <c r="B7" s="29"/>
      <c r="C7" s="29"/>
      <c r="D7" s="29"/>
      <c r="E7" s="29"/>
      <c r="F7" s="33"/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  <c r="R7" s="33"/>
      <c r="S7" s="35"/>
    </row>
    <row r="8" spans="1:19" ht="27.75" customHeight="1">
      <c r="A8" s="29"/>
      <c r="B8" s="29"/>
      <c r="C8" s="29"/>
      <c r="D8" s="29"/>
      <c r="E8" s="29"/>
      <c r="F8" s="24" t="s">
        <v>8</v>
      </c>
      <c r="G8" s="24" t="s">
        <v>9</v>
      </c>
      <c r="H8" s="24" t="s">
        <v>10</v>
      </c>
      <c r="I8" s="24" t="s">
        <v>9</v>
      </c>
      <c r="J8" s="24" t="s">
        <v>11</v>
      </c>
      <c r="K8" s="24" t="s">
        <v>9</v>
      </c>
      <c r="L8" s="24" t="s">
        <v>12</v>
      </c>
      <c r="M8" s="24" t="s">
        <v>9</v>
      </c>
      <c r="N8" s="24" t="s">
        <v>13</v>
      </c>
      <c r="O8" s="24" t="s">
        <v>9</v>
      </c>
      <c r="P8" s="24" t="s">
        <v>14</v>
      </c>
      <c r="Q8" s="24" t="s">
        <v>9</v>
      </c>
      <c r="R8" s="24" t="s">
        <v>15</v>
      </c>
      <c r="S8" s="24" t="s">
        <v>9</v>
      </c>
    </row>
    <row r="9" spans="1:19" ht="41.25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</row>
    <row r="10" spans="1:19">
      <c r="A10" s="5">
        <v>1</v>
      </c>
      <c r="B10" s="5">
        <v>2</v>
      </c>
      <c r="C10" s="5">
        <v>3</v>
      </c>
      <c r="D10" s="6">
        <v>4</v>
      </c>
      <c r="E10" s="5">
        <v>5</v>
      </c>
      <c r="F10" s="5">
        <v>6</v>
      </c>
      <c r="G10" s="5" t="s">
        <v>16</v>
      </c>
      <c r="H10" s="5">
        <v>8</v>
      </c>
      <c r="I10" s="5" t="s">
        <v>17</v>
      </c>
      <c r="J10" s="5">
        <v>10</v>
      </c>
      <c r="K10" s="5" t="s">
        <v>18</v>
      </c>
      <c r="L10" s="5">
        <v>12</v>
      </c>
      <c r="M10" s="5" t="s">
        <v>19</v>
      </c>
      <c r="N10" s="5">
        <v>14</v>
      </c>
      <c r="O10" s="5" t="s">
        <v>20</v>
      </c>
      <c r="P10" s="5" t="s">
        <v>21</v>
      </c>
      <c r="Q10" s="5" t="s">
        <v>22</v>
      </c>
      <c r="R10" s="5" t="s">
        <v>23</v>
      </c>
      <c r="S10" s="5" t="s">
        <v>24</v>
      </c>
    </row>
    <row r="11" spans="1:19">
      <c r="A11" s="7">
        <v>1</v>
      </c>
      <c r="B11" s="8" t="str">
        <f>'[1]9. FARMASI'!B9</f>
        <v>KATIKUTANA</v>
      </c>
      <c r="C11" s="9" t="str">
        <f>'[1]9. FARMASI'!C9</f>
        <v>UMBU RIRI</v>
      </c>
      <c r="D11" s="10">
        <f>'[1]41. IMUNISASI'!D11</f>
        <v>7</v>
      </c>
      <c r="E11" s="11">
        <v>3416</v>
      </c>
      <c r="F11" s="7">
        <v>0</v>
      </c>
      <c r="G11" s="7">
        <f t="shared" ref="G11:G22" si="0">F11/E11*100</f>
        <v>0</v>
      </c>
      <c r="H11" s="7">
        <v>2498</v>
      </c>
      <c r="I11" s="7">
        <f t="shared" ref="I11:I20" si="1">H11/E11*100</f>
        <v>73.126463700234183</v>
      </c>
      <c r="J11" s="7">
        <v>498</v>
      </c>
      <c r="K11" s="7">
        <f t="shared" ref="K11:K20" si="2">J11/E11*100</f>
        <v>14.578454332552692</v>
      </c>
      <c r="L11" s="7">
        <v>358</v>
      </c>
      <c r="M11" s="7">
        <f t="shared" ref="M11:M20" si="3">L11/E11*100</f>
        <v>10.480093676814988</v>
      </c>
      <c r="N11" s="7">
        <v>35</v>
      </c>
      <c r="O11" s="7">
        <f t="shared" ref="O11:O22" si="4">N11/E11*100</f>
        <v>1.0245901639344261</v>
      </c>
      <c r="P11" s="7">
        <f t="shared" ref="P11:P20" si="5">E11-F11-H11-J11-L11-N11</f>
        <v>27</v>
      </c>
      <c r="Q11" s="7">
        <f t="shared" ref="Q11:Q22" si="6">P11/E11*100</f>
        <v>0.79039812646370022</v>
      </c>
      <c r="R11" s="7">
        <f t="shared" ref="R11:R20" si="7">F11+H11+J11+L11+N11</f>
        <v>3389</v>
      </c>
      <c r="S11" s="7">
        <f t="shared" ref="S11:S20" si="8">R11/E11*100</f>
        <v>99.2096018735363</v>
      </c>
    </row>
    <row r="12" spans="1:19">
      <c r="A12" s="12">
        <v>2</v>
      </c>
      <c r="B12" s="13" t="str">
        <f>'[1]9. FARMASI'!B10</f>
        <v>KATIKUTANA SELATAN</v>
      </c>
      <c r="C12" s="14" t="str">
        <f>'[1]9. FARMASI'!C10</f>
        <v>MALINJAK</v>
      </c>
      <c r="D12" s="15">
        <f>'[1]41. IMUNISASI'!D12</f>
        <v>9</v>
      </c>
      <c r="E12" s="16">
        <v>3858</v>
      </c>
      <c r="F12" s="12">
        <v>0</v>
      </c>
      <c r="G12" s="12">
        <f t="shared" si="0"/>
        <v>0</v>
      </c>
      <c r="H12" s="12">
        <v>1600</v>
      </c>
      <c r="I12" s="12">
        <f t="shared" si="1"/>
        <v>41.472265422498708</v>
      </c>
      <c r="J12" s="12">
        <v>201</v>
      </c>
      <c r="K12" s="12">
        <f t="shared" si="2"/>
        <v>5.2099533437013994</v>
      </c>
      <c r="L12" s="12">
        <v>50</v>
      </c>
      <c r="M12" s="12">
        <f t="shared" si="3"/>
        <v>1.2960082944530846</v>
      </c>
      <c r="N12" s="12">
        <v>1471</v>
      </c>
      <c r="O12" s="12">
        <f t="shared" si="4"/>
        <v>38.128564022809748</v>
      </c>
      <c r="P12" s="12">
        <f t="shared" si="5"/>
        <v>536</v>
      </c>
      <c r="Q12" s="12">
        <f t="shared" si="6"/>
        <v>13.893208916537066</v>
      </c>
      <c r="R12" s="12">
        <f t="shared" si="7"/>
        <v>3322</v>
      </c>
      <c r="S12" s="12">
        <f t="shared" si="8"/>
        <v>86.106791083462923</v>
      </c>
    </row>
    <row r="13" spans="1:19">
      <c r="A13" s="12">
        <v>3</v>
      </c>
      <c r="B13" s="13" t="str">
        <f>'[1]9. FARMASI'!B11</f>
        <v>UMBU RATU NGGAY BARAT</v>
      </c>
      <c r="C13" s="14" t="str">
        <f>'[1]9. FARMASI'!C11</f>
        <v>WAIRASA</v>
      </c>
      <c r="D13" s="15">
        <f>'[1]41. IMUNISASI'!D13</f>
        <v>9</v>
      </c>
      <c r="E13" s="16">
        <v>3360</v>
      </c>
      <c r="F13" s="12">
        <v>0</v>
      </c>
      <c r="G13" s="12">
        <f t="shared" si="0"/>
        <v>0</v>
      </c>
      <c r="H13" s="12">
        <v>2234</v>
      </c>
      <c r="I13" s="12">
        <f t="shared" si="1"/>
        <v>66.488095238095241</v>
      </c>
      <c r="J13" s="12">
        <v>820</v>
      </c>
      <c r="K13" s="12">
        <f t="shared" si="2"/>
        <v>24.404761904761905</v>
      </c>
      <c r="L13" s="12">
        <v>49</v>
      </c>
      <c r="M13" s="12">
        <f t="shared" si="3"/>
        <v>1.4583333333333333</v>
      </c>
      <c r="N13" s="12">
        <v>257</v>
      </c>
      <c r="O13" s="12">
        <f t="shared" si="4"/>
        <v>7.6488095238095246</v>
      </c>
      <c r="P13" s="12">
        <f t="shared" si="5"/>
        <v>0</v>
      </c>
      <c r="Q13" s="12">
        <f t="shared" si="6"/>
        <v>0</v>
      </c>
      <c r="R13" s="12">
        <f t="shared" si="7"/>
        <v>3360</v>
      </c>
      <c r="S13" s="12">
        <f t="shared" si="8"/>
        <v>100</v>
      </c>
    </row>
    <row r="14" spans="1:19">
      <c r="A14" s="12">
        <v>4</v>
      </c>
      <c r="B14" s="13">
        <f>'[1]9. FARMASI'!B12</f>
        <v>0</v>
      </c>
      <c r="C14" s="14" t="str">
        <f>'[1]9. FARMASI'!C12</f>
        <v>LAWONDA</v>
      </c>
      <c r="D14" s="15">
        <f>'[1]41. IMUNISASI'!D14</f>
        <v>9</v>
      </c>
      <c r="E14" s="16">
        <v>2613</v>
      </c>
      <c r="F14" s="12">
        <v>0</v>
      </c>
      <c r="G14" s="12">
        <f t="shared" si="0"/>
        <v>0</v>
      </c>
      <c r="H14" s="12">
        <v>1126</v>
      </c>
      <c r="I14" s="12">
        <f t="shared" si="1"/>
        <v>43.092231151932644</v>
      </c>
      <c r="J14" s="12">
        <v>0</v>
      </c>
      <c r="K14" s="12">
        <f t="shared" si="2"/>
        <v>0</v>
      </c>
      <c r="L14" s="12">
        <v>1487</v>
      </c>
      <c r="M14" s="12">
        <f t="shared" si="3"/>
        <v>56.907768848067356</v>
      </c>
      <c r="N14" s="12">
        <v>0</v>
      </c>
      <c r="O14" s="12">
        <f t="shared" si="4"/>
        <v>0</v>
      </c>
      <c r="P14" s="12">
        <f t="shared" si="5"/>
        <v>0</v>
      </c>
      <c r="Q14" s="12">
        <f t="shared" si="6"/>
        <v>0</v>
      </c>
      <c r="R14" s="12">
        <f t="shared" si="7"/>
        <v>2613</v>
      </c>
      <c r="S14" s="12">
        <f t="shared" si="8"/>
        <v>100</v>
      </c>
    </row>
    <row r="15" spans="1:19">
      <c r="A15" s="12">
        <v>5</v>
      </c>
      <c r="B15" s="13" t="str">
        <f>'[1]9. FARMASI'!B13</f>
        <v>UMBU RATU NGGAY TENGAH</v>
      </c>
      <c r="C15" s="14" t="str">
        <f>'[1]9. FARMASI'!C13</f>
        <v>MARADESA</v>
      </c>
      <c r="D15" s="15">
        <f>'[1]41. IMUNISASI'!D15</f>
        <v>7</v>
      </c>
      <c r="E15" s="16">
        <v>1503</v>
      </c>
      <c r="F15" s="12">
        <v>0</v>
      </c>
      <c r="G15" s="12">
        <f t="shared" si="0"/>
        <v>0</v>
      </c>
      <c r="H15" s="12">
        <v>750</v>
      </c>
      <c r="I15" s="12">
        <f t="shared" si="1"/>
        <v>49.900199600798402</v>
      </c>
      <c r="J15" s="12">
        <v>64</v>
      </c>
      <c r="K15" s="12">
        <f t="shared" si="2"/>
        <v>4.2581503659347968</v>
      </c>
      <c r="L15" s="12">
        <v>536</v>
      </c>
      <c r="M15" s="12">
        <f t="shared" si="3"/>
        <v>35.662009314703923</v>
      </c>
      <c r="N15" s="12">
        <v>153</v>
      </c>
      <c r="O15" s="12">
        <f t="shared" si="4"/>
        <v>10.179640718562874</v>
      </c>
      <c r="P15" s="12">
        <f t="shared" si="5"/>
        <v>0</v>
      </c>
      <c r="Q15" s="12">
        <f t="shared" si="6"/>
        <v>0</v>
      </c>
      <c r="R15" s="12">
        <f t="shared" si="7"/>
        <v>1503</v>
      </c>
      <c r="S15" s="12">
        <f t="shared" si="8"/>
        <v>100</v>
      </c>
    </row>
    <row r="16" spans="1:19">
      <c r="A16" s="12">
        <v>6</v>
      </c>
      <c r="B16" s="13" t="str">
        <f>'[1]9. FARMASI'!B14</f>
        <v>UMBU RATU NGGAY</v>
      </c>
      <c r="C16" s="14" t="str">
        <f>'[1]9. FARMASI'!C14</f>
        <v>LENDIWACU</v>
      </c>
      <c r="D16" s="15">
        <f>'[1]41. IMUNISASI'!D16</f>
        <v>5</v>
      </c>
      <c r="E16" s="16">
        <v>1534</v>
      </c>
      <c r="F16" s="12">
        <v>0</v>
      </c>
      <c r="G16" s="12">
        <f t="shared" si="0"/>
        <v>0</v>
      </c>
      <c r="H16" s="12">
        <v>522</v>
      </c>
      <c r="I16" s="12">
        <f t="shared" si="1"/>
        <v>34.028683181225553</v>
      </c>
      <c r="J16" s="12">
        <v>345</v>
      </c>
      <c r="K16" s="12">
        <f t="shared" si="2"/>
        <v>22.490221642764016</v>
      </c>
      <c r="L16" s="12">
        <v>160</v>
      </c>
      <c r="M16" s="12">
        <f t="shared" si="3"/>
        <v>10.430247718383312</v>
      </c>
      <c r="N16" s="12">
        <v>305</v>
      </c>
      <c r="O16" s="12">
        <f t="shared" si="4"/>
        <v>19.882659713168188</v>
      </c>
      <c r="P16" s="12">
        <f t="shared" si="5"/>
        <v>202</v>
      </c>
      <c r="Q16" s="12">
        <f t="shared" si="6"/>
        <v>13.168187744458931</v>
      </c>
      <c r="R16" s="12">
        <f t="shared" si="7"/>
        <v>1332</v>
      </c>
      <c r="S16" s="12">
        <f t="shared" si="8"/>
        <v>86.831812255541081</v>
      </c>
    </row>
    <row r="17" spans="1:19">
      <c r="A17" s="12">
        <v>7</v>
      </c>
      <c r="B17" s="13">
        <f>'[1]9. FARMASI'!B15</f>
        <v>0</v>
      </c>
      <c r="C17" s="14" t="str">
        <f>'[1]9. FARMASI'!C15</f>
        <v>PAHAR</v>
      </c>
      <c r="D17" s="15">
        <f>'[1]41. IMUNISASI'!D17</f>
        <v>3</v>
      </c>
      <c r="E17" s="16">
        <v>897</v>
      </c>
      <c r="F17" s="12">
        <v>0</v>
      </c>
      <c r="G17" s="12">
        <f t="shared" si="0"/>
        <v>0</v>
      </c>
      <c r="H17" s="12">
        <v>267</v>
      </c>
      <c r="I17" s="12">
        <f t="shared" si="1"/>
        <v>29.76588628762542</v>
      </c>
      <c r="J17" s="12">
        <v>100</v>
      </c>
      <c r="K17" s="12">
        <f t="shared" si="2"/>
        <v>11.148272017837236</v>
      </c>
      <c r="L17" s="12">
        <v>126</v>
      </c>
      <c r="M17" s="12">
        <f t="shared" si="3"/>
        <v>14.046822742474916</v>
      </c>
      <c r="N17" s="12">
        <v>302</v>
      </c>
      <c r="O17" s="12">
        <f t="shared" si="4"/>
        <v>33.667781493868446</v>
      </c>
      <c r="P17" s="12">
        <f t="shared" si="5"/>
        <v>102</v>
      </c>
      <c r="Q17" s="12">
        <f t="shared" si="6"/>
        <v>11.371237458193979</v>
      </c>
      <c r="R17" s="12">
        <f>F17+H17+J17+L17+N17</f>
        <v>795</v>
      </c>
      <c r="S17" s="12">
        <f t="shared" si="8"/>
        <v>88.628762541806012</v>
      </c>
    </row>
    <row r="18" spans="1:19">
      <c r="A18" s="12">
        <v>8</v>
      </c>
      <c r="B18" s="13">
        <f>'[1]9. FARMASI'!B16</f>
        <v>0</v>
      </c>
      <c r="C18" s="14" t="str">
        <f>'[1]9. FARMASI'!C16</f>
        <v>TANAMBANAS</v>
      </c>
      <c r="D18" s="15">
        <f>'[1]41. IMUNISASI'!D18</f>
        <v>3</v>
      </c>
      <c r="E18" s="16">
        <v>928</v>
      </c>
      <c r="F18" s="12">
        <v>0</v>
      </c>
      <c r="G18" s="12">
        <f t="shared" si="0"/>
        <v>0</v>
      </c>
      <c r="H18" s="12">
        <v>345</v>
      </c>
      <c r="I18" s="12">
        <f t="shared" si="1"/>
        <v>37.176724137931032</v>
      </c>
      <c r="J18" s="12">
        <v>186</v>
      </c>
      <c r="K18" s="12">
        <f t="shared" si="2"/>
        <v>20.043103448275861</v>
      </c>
      <c r="L18" s="12">
        <v>137</v>
      </c>
      <c r="M18" s="12">
        <f t="shared" si="3"/>
        <v>14.76293103448276</v>
      </c>
      <c r="N18" s="12">
        <v>120</v>
      </c>
      <c r="O18" s="12">
        <f t="shared" si="4"/>
        <v>12.931034482758621</v>
      </c>
      <c r="P18" s="12">
        <f t="shared" si="5"/>
        <v>140</v>
      </c>
      <c r="Q18" s="12">
        <f t="shared" si="6"/>
        <v>15.086206896551724</v>
      </c>
      <c r="R18" s="12">
        <f t="shared" si="7"/>
        <v>788</v>
      </c>
      <c r="S18" s="12">
        <f t="shared" si="8"/>
        <v>84.91379310344827</v>
      </c>
    </row>
    <row r="19" spans="1:19">
      <c r="A19" s="12">
        <v>9</v>
      </c>
      <c r="B19" s="13" t="str">
        <f>'[1]9. FARMASI'!B17</f>
        <v>MAMBORO</v>
      </c>
      <c r="C19" s="14" t="str">
        <f>'[1]9. FARMASI'!C17</f>
        <v>MANANGA</v>
      </c>
      <c r="D19" s="15">
        <f>'[1]41. IMUNISASI'!D19</f>
        <v>9</v>
      </c>
      <c r="E19" s="16">
        <v>3606</v>
      </c>
      <c r="F19" s="12">
        <v>0</v>
      </c>
      <c r="G19" s="12">
        <f t="shared" si="0"/>
        <v>0</v>
      </c>
      <c r="H19" s="12">
        <v>918</v>
      </c>
      <c r="I19" s="12">
        <f t="shared" si="1"/>
        <v>25.457570715474208</v>
      </c>
      <c r="J19" s="12">
        <v>528</v>
      </c>
      <c r="K19" s="12">
        <f t="shared" si="2"/>
        <v>14.64226289517471</v>
      </c>
      <c r="L19" s="12">
        <v>1718</v>
      </c>
      <c r="M19" s="12">
        <f t="shared" si="3"/>
        <v>47.642817526344984</v>
      </c>
      <c r="N19" s="12">
        <v>0</v>
      </c>
      <c r="O19" s="12">
        <f t="shared" si="4"/>
        <v>0</v>
      </c>
      <c r="P19" s="12">
        <f t="shared" si="5"/>
        <v>442</v>
      </c>
      <c r="Q19" s="12">
        <f t="shared" si="6"/>
        <v>12.257348863006101</v>
      </c>
      <c r="R19" s="12">
        <f t="shared" si="7"/>
        <v>3164</v>
      </c>
      <c r="S19" s="12">
        <f t="shared" si="8"/>
        <v>87.742651136993899</v>
      </c>
    </row>
    <row r="20" spans="1:19">
      <c r="A20" s="12">
        <v>10</v>
      </c>
      <c r="B20" s="13">
        <f>'[1]9. FARMASI'!B18</f>
        <v>0</v>
      </c>
      <c r="C20" s="14" t="str">
        <f>'[1]9. FARMASI'!C18</f>
        <v>WEELURI</v>
      </c>
      <c r="D20" s="15">
        <f>'[1]41. IMUNISASI'!D20</f>
        <v>4</v>
      </c>
      <c r="E20" s="16">
        <v>1268</v>
      </c>
      <c r="F20" s="12">
        <v>0</v>
      </c>
      <c r="G20" s="12">
        <f t="shared" si="0"/>
        <v>0</v>
      </c>
      <c r="H20" s="12">
        <v>557</v>
      </c>
      <c r="I20" s="12">
        <f t="shared" si="1"/>
        <v>43.927444794952677</v>
      </c>
      <c r="J20" s="12">
        <v>346</v>
      </c>
      <c r="K20" s="12">
        <f t="shared" si="2"/>
        <v>27.287066246056785</v>
      </c>
      <c r="L20" s="12">
        <v>301</v>
      </c>
      <c r="M20" s="12">
        <f t="shared" si="3"/>
        <v>23.738170347003155</v>
      </c>
      <c r="N20" s="12">
        <v>64</v>
      </c>
      <c r="O20" s="12">
        <f t="shared" si="4"/>
        <v>5.0473186119873814</v>
      </c>
      <c r="P20" s="12">
        <f t="shared" si="5"/>
        <v>0</v>
      </c>
      <c r="Q20" s="12">
        <f t="shared" si="6"/>
        <v>0</v>
      </c>
      <c r="R20" s="12">
        <f t="shared" si="7"/>
        <v>1268</v>
      </c>
      <c r="S20" s="12">
        <f t="shared" si="8"/>
        <v>100</v>
      </c>
    </row>
    <row r="21" spans="1:19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</row>
    <row r="22" spans="1:19" ht="15.75">
      <c r="A22" s="18" t="s">
        <v>15</v>
      </c>
      <c r="B22" s="19"/>
      <c r="C22" s="19"/>
      <c r="D22" s="20">
        <f>SUM(D11:D20)</f>
        <v>65</v>
      </c>
      <c r="E22" s="19">
        <f>SUM(E11:E21)</f>
        <v>22983</v>
      </c>
      <c r="F22" s="19">
        <f>SUM(F11:F21)</f>
        <v>0</v>
      </c>
      <c r="G22" s="12">
        <f t="shared" si="0"/>
        <v>0</v>
      </c>
      <c r="H22" s="19">
        <f>SUM(H11:H21)</f>
        <v>10817</v>
      </c>
      <c r="I22" s="12">
        <f>H22/E22*100</f>
        <v>47.065222120697911</v>
      </c>
      <c r="J22" s="19">
        <f>SUM(J11:J21)</f>
        <v>3088</v>
      </c>
      <c r="K22" s="12">
        <f>J22/E22*100</f>
        <v>13.436017926293347</v>
      </c>
      <c r="L22" s="19">
        <f>SUM(L11:L21)</f>
        <v>4922</v>
      </c>
      <c r="M22" s="12">
        <f>L22/E22*100</f>
        <v>21.415829091067309</v>
      </c>
      <c r="N22" s="19">
        <f>SUM(N11:N21)</f>
        <v>2707</v>
      </c>
      <c r="O22" s="12">
        <f t="shared" si="4"/>
        <v>11.778270895879563</v>
      </c>
      <c r="P22" s="19">
        <f>SUM(P11:P21)</f>
        <v>1449</v>
      </c>
      <c r="Q22" s="12">
        <f t="shared" si="6"/>
        <v>6.3046599660618723</v>
      </c>
      <c r="R22" s="19">
        <f>SUM(R11:R21)</f>
        <v>21534</v>
      </c>
      <c r="S22" s="17">
        <f>R22/E22*100</f>
        <v>93.695340033938123</v>
      </c>
    </row>
    <row r="23" spans="1:19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21" t="s">
        <v>26</v>
      </c>
      <c r="B24" s="21"/>
      <c r="C24" s="21"/>
      <c r="D24" s="21"/>
      <c r="E24" s="21"/>
      <c r="F24" s="21"/>
      <c r="G24" s="21"/>
      <c r="H24" s="21"/>
      <c r="I24" s="2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22" t="s">
        <v>25</v>
      </c>
      <c r="B25" s="21"/>
      <c r="C25" s="21"/>
      <c r="D25" s="21"/>
      <c r="E25" s="21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A26" s="21"/>
      <c r="B26" s="21"/>
      <c r="C26" s="21"/>
      <c r="D26" s="21"/>
      <c r="E26" s="21"/>
      <c r="F26" s="21"/>
      <c r="G26" s="21"/>
      <c r="H26" s="21"/>
      <c r="I26" s="21"/>
      <c r="J26" s="23"/>
      <c r="K26" s="23"/>
      <c r="L26" s="1"/>
      <c r="M26" s="1"/>
      <c r="N26" s="1"/>
      <c r="O26" s="1"/>
      <c r="P26" s="1"/>
      <c r="Q26" s="1"/>
      <c r="R26" s="1"/>
      <c r="S26" s="1"/>
    </row>
  </sheetData>
  <mergeCells count="22">
    <mergeCell ref="A2:S2"/>
    <mergeCell ref="A6:A9"/>
    <mergeCell ref="B6:B9"/>
    <mergeCell ref="C6:C9"/>
    <mergeCell ref="D6:D9"/>
    <mergeCell ref="E6:E9"/>
    <mergeCell ref="F6:Q7"/>
    <mergeCell ref="R6:S7"/>
    <mergeCell ref="F8:F9"/>
    <mergeCell ref="G8:G9"/>
    <mergeCell ref="S8:S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2025-06-26T04:49:59Z</dcterms:created>
  <dcterms:modified xsi:type="dcterms:W3CDTF">2025-06-30T05:02:18Z</dcterms:modified>
</cp:coreProperties>
</file>