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 activeTab="5"/>
  </bookViews>
  <sheets>
    <sheet name="Tabel BPS 10.1.1" sheetId="3" r:id="rId1"/>
    <sheet name="Tabel BPS 10.1.2" sheetId="4" r:id="rId2"/>
    <sheet name="Tabel BPS 10.1.3" sheetId="5" r:id="rId3"/>
    <sheet name="Tabel BPS 8.1.1" sheetId="7" r:id="rId4"/>
    <sheet name="Tabel BPS 9.1.4" sheetId="6" r:id="rId5"/>
    <sheet name="Sheet1" sheetId="8" r:id="rId6"/>
  </sheets>
  <calcPr calcId="144525"/>
</workbook>
</file>

<file path=xl/calcChain.xml><?xml version="1.0" encoding="utf-8"?>
<calcChain xmlns="http://schemas.openxmlformats.org/spreadsheetml/2006/main">
  <c r="B13" i="7" l="1"/>
  <c r="C13" i="7"/>
  <c r="D36" i="8"/>
  <c r="D37" i="8" s="1"/>
  <c r="D29" i="8"/>
  <c r="D24" i="8"/>
  <c r="D20" i="8"/>
  <c r="D16" i="8"/>
  <c r="D12" i="8"/>
  <c r="D9" i="8"/>
  <c r="F10" i="5"/>
  <c r="D12" i="7"/>
  <c r="D11" i="7"/>
  <c r="D10" i="7"/>
  <c r="C13" i="6"/>
  <c r="D13" i="6"/>
  <c r="E11" i="6"/>
  <c r="B14" i="5"/>
  <c r="E9" i="3"/>
  <c r="E14" i="3" s="1"/>
  <c r="D14" i="3"/>
  <c r="H16" i="5"/>
  <c r="E12" i="6"/>
  <c r="E10" i="6"/>
  <c r="E8" i="6"/>
  <c r="E13" i="6" s="1"/>
  <c r="E13" i="5"/>
  <c r="D12" i="5"/>
  <c r="F12" i="5" s="1"/>
  <c r="E12" i="5"/>
  <c r="E14" i="5" s="1"/>
  <c r="D11" i="5"/>
  <c r="F11" i="5" s="1"/>
  <c r="B9" i="4"/>
  <c r="F9" i="4" s="1"/>
  <c r="B12" i="4"/>
  <c r="B11" i="4"/>
  <c r="F13" i="5"/>
  <c r="F9" i="5"/>
  <c r="D8" i="7" s="1"/>
  <c r="D13" i="7" s="1"/>
  <c r="C14" i="5"/>
  <c r="E14" i="4"/>
  <c r="D14" i="4"/>
  <c r="C14" i="4"/>
  <c r="F13" i="4"/>
  <c r="F12" i="4"/>
  <c r="F10" i="4"/>
  <c r="B14" i="3"/>
  <c r="C14" i="3"/>
  <c r="E13" i="3"/>
  <c r="E12" i="3"/>
  <c r="E11" i="3"/>
  <c r="E10" i="3"/>
  <c r="D14" i="5" l="1"/>
  <c r="F14" i="5"/>
  <c r="F11" i="4"/>
  <c r="F14" i="4" s="1"/>
  <c r="B14" i="4"/>
</calcChain>
</file>

<file path=xl/sharedStrings.xml><?xml version="1.0" encoding="utf-8"?>
<sst xmlns="http://schemas.openxmlformats.org/spreadsheetml/2006/main" count="174" uniqueCount="101">
  <si>
    <t>Panjang Jalan Menurut Kecamatan dan Pemerintahan yang Berwenang Mengelolanya di Kabupaten Sumba Tengah (Km)</t>
  </si>
  <si>
    <t>Length of Roads by Subdistrict and Level of Government Authority in Sumba Tengah</t>
  </si>
  <si>
    <t>2 0 1 9</t>
  </si>
  <si>
    <t>(Km)</t>
  </si>
  <si>
    <t>Kecamatan</t>
  </si>
  <si>
    <t>District</t>
  </si>
  <si>
    <t>Jalan Negara</t>
  </si>
  <si>
    <t>State</t>
  </si>
  <si>
    <t>Jalan Propinsi</t>
  </si>
  <si>
    <t>Provincial</t>
  </si>
  <si>
    <t>Jalan Kabupaten</t>
  </si>
  <si>
    <t>Regency</t>
  </si>
  <si>
    <t>Jumlah</t>
  </si>
  <si>
    <t>Total</t>
  </si>
  <si>
    <t>-</t>
  </si>
  <si>
    <t>Sumba Tengah</t>
  </si>
  <si>
    <r>
      <t>Sumber</t>
    </r>
    <r>
      <rPr>
        <sz val="9"/>
        <color theme="1"/>
        <rFont val="Arial Narrow"/>
        <family val="2"/>
      </rPr>
      <t xml:space="preserve"> : Dinas Pekerjaan Umum dan Penataan Ruang Kabupaten Sumba Tengah</t>
    </r>
  </si>
  <si>
    <t>Source  : Public Works and Spatial  Service of Sumba Tengah Regency</t>
  </si>
  <si>
    <r>
      <t>01.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Arial Narrow"/>
        <family val="2"/>
      </rPr>
      <t>Katiku Tana</t>
    </r>
  </si>
  <si>
    <r>
      <t>02.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Arial Narrow"/>
        <family val="2"/>
      </rPr>
      <t>Katikutana Selatan</t>
    </r>
  </si>
  <si>
    <r>
      <t>03.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Arial Narrow"/>
        <family val="2"/>
      </rPr>
      <t>URG Barat</t>
    </r>
  </si>
  <si>
    <r>
      <t>04.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Arial Narrow"/>
        <family val="2"/>
      </rPr>
      <t>Umbu Ratu Nggay</t>
    </r>
  </si>
  <si>
    <r>
      <t>05.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Arial Narrow"/>
        <family val="2"/>
      </rPr>
      <t>Mamboro</t>
    </r>
  </si>
  <si>
    <t>Aspal Hot Mix</t>
  </si>
  <si>
    <t>Hot Mix Asphalted</t>
  </si>
  <si>
    <t>Aspal Asphalted</t>
  </si>
  <si>
    <t>Krikil</t>
  </si>
  <si>
    <t>Gravel</t>
  </si>
  <si>
    <t>Tanah</t>
  </si>
  <si>
    <t>Land</t>
  </si>
  <si>
    <r>
      <t>1.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 Narrow"/>
        <family val="2"/>
      </rPr>
      <t>Katiku Tana</t>
    </r>
  </si>
  <si>
    <r>
      <t>2.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 Narrow"/>
        <family val="2"/>
      </rPr>
      <t>Katikutana Selatan</t>
    </r>
  </si>
  <si>
    <r>
      <t>3.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 Narrow"/>
        <family val="2"/>
      </rPr>
      <t>URG Barat</t>
    </r>
  </si>
  <si>
    <r>
      <t>4.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 Narrow"/>
        <family val="2"/>
      </rPr>
      <t>Umbu Ratu Nggay</t>
    </r>
  </si>
  <si>
    <r>
      <t>5.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 Narrow"/>
        <family val="2"/>
      </rPr>
      <t>Mamboro</t>
    </r>
  </si>
  <si>
    <t>Panjang Jalan Menurut Kecamatan dan Kondisi Jalan di Kabupaten Sumba Tengah (Km)</t>
  </si>
  <si>
    <t xml:space="preserve"> (Km)</t>
  </si>
  <si>
    <t>Baik</t>
  </si>
  <si>
    <t>Good</t>
  </si>
  <si>
    <t>Sedang</t>
  </si>
  <si>
    <t>Moderate</t>
  </si>
  <si>
    <t>Rusak</t>
  </si>
  <si>
    <t xml:space="preserve">  Damaged</t>
  </si>
  <si>
    <t>Rusak Berat</t>
  </si>
  <si>
    <t>Heavily Damaged</t>
  </si>
  <si>
    <r>
      <t>5.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Arial Narrow"/>
        <family val="2"/>
      </rPr>
      <t>Mamboro</t>
    </r>
  </si>
  <si>
    <r>
      <t>1.</t>
    </r>
    <r>
      <rPr>
        <sz val="10"/>
        <color theme="1"/>
        <rFont val="Times New Roman"/>
        <family val="1"/>
      </rPr>
      <t>      </t>
    </r>
    <r>
      <rPr>
        <sz val="10"/>
        <color theme="1"/>
        <rFont val="Arial Narrow"/>
        <family val="2"/>
      </rPr>
      <t>Katiku Tana</t>
    </r>
  </si>
  <si>
    <r>
      <t>2.</t>
    </r>
    <r>
      <rPr>
        <sz val="10"/>
        <color theme="1"/>
        <rFont val="Times New Roman"/>
        <family val="1"/>
      </rPr>
      <t>      </t>
    </r>
    <r>
      <rPr>
        <sz val="10"/>
        <color theme="1"/>
        <rFont val="Arial Narrow"/>
        <family val="2"/>
      </rPr>
      <t>Katikutana Selatan</t>
    </r>
  </si>
  <si>
    <r>
      <t>3.</t>
    </r>
    <r>
      <rPr>
        <sz val="10"/>
        <color theme="1"/>
        <rFont val="Times New Roman"/>
        <family val="1"/>
      </rPr>
      <t>      </t>
    </r>
    <r>
      <rPr>
        <sz val="10"/>
        <color theme="1"/>
        <rFont val="Arial Narrow"/>
        <family val="2"/>
      </rPr>
      <t>URG Barat</t>
    </r>
  </si>
  <si>
    <r>
      <t>4.</t>
    </r>
    <r>
      <rPr>
        <sz val="10"/>
        <color theme="1"/>
        <rFont val="Times New Roman"/>
        <family val="1"/>
      </rPr>
      <t>      </t>
    </r>
    <r>
      <rPr>
        <sz val="10"/>
        <color theme="1"/>
        <rFont val="Arial Narrow"/>
        <family val="2"/>
      </rPr>
      <t>Umbu Ratu Nggay</t>
    </r>
  </si>
  <si>
    <r>
      <t>Sumber</t>
    </r>
    <r>
      <rPr>
        <sz val="10"/>
        <color theme="1"/>
        <rFont val="Arial Narrow"/>
        <family val="2"/>
      </rPr>
      <t xml:space="preserve"> : Dinas Pekerjaan Umum dan Penataan Ruang Kabupaten Sumba Tengah</t>
    </r>
  </si>
  <si>
    <t>Panjang Jalan Berdasarkan Kelas Menurut Kecamatan di Kabupaten Sumba Tengah</t>
  </si>
  <si>
    <t>Kelas</t>
  </si>
  <si>
    <t>II</t>
  </si>
  <si>
    <t>III</t>
  </si>
  <si>
    <t>IIIA</t>
  </si>
  <si>
    <t>IIIB</t>
  </si>
  <si>
    <t>IIIC</t>
  </si>
  <si>
    <t>IV</t>
  </si>
  <si>
    <t>V</t>
  </si>
  <si>
    <r>
      <t xml:space="preserve">Tabel / </t>
    </r>
    <r>
      <rPr>
        <i/>
        <sz val="11"/>
        <color theme="1"/>
        <rFont val="Arial Narrow"/>
        <family val="2"/>
      </rPr>
      <t>Table</t>
    </r>
    <r>
      <rPr>
        <sz val="11"/>
        <color theme="1"/>
        <rFont val="Arial Narrow"/>
        <family val="2"/>
      </rPr>
      <t xml:space="preserve"> 8.1.4</t>
    </r>
  </si>
  <si>
    <r>
      <t>1.</t>
    </r>
    <r>
      <rPr>
        <sz val="11"/>
        <color theme="1"/>
        <rFont val="Times New Roman"/>
        <family val="1"/>
      </rPr>
      <t xml:space="preserve">        </t>
    </r>
    <r>
      <rPr>
        <sz val="11"/>
        <color theme="1"/>
        <rFont val="Arial Narrow"/>
        <family val="2"/>
      </rPr>
      <t>Katiku Tana</t>
    </r>
  </si>
  <si>
    <r>
      <t>2.</t>
    </r>
    <r>
      <rPr>
        <sz val="11"/>
        <color theme="1"/>
        <rFont val="Times New Roman"/>
        <family val="1"/>
      </rPr>
      <t xml:space="preserve">        </t>
    </r>
    <r>
      <rPr>
        <sz val="11"/>
        <color theme="1"/>
        <rFont val="Arial Narrow"/>
        <family val="2"/>
      </rPr>
      <t>Katikutana Selatan</t>
    </r>
  </si>
  <si>
    <r>
      <t>3.</t>
    </r>
    <r>
      <rPr>
        <sz val="11"/>
        <color theme="1"/>
        <rFont val="Times New Roman"/>
        <family val="1"/>
      </rPr>
      <t xml:space="preserve">        </t>
    </r>
    <r>
      <rPr>
        <sz val="11"/>
        <color theme="1"/>
        <rFont val="Arial Narrow"/>
        <family val="2"/>
      </rPr>
      <t>URG Barat</t>
    </r>
  </si>
  <si>
    <r>
      <t>4.</t>
    </r>
    <r>
      <rPr>
        <sz val="11"/>
        <color theme="1"/>
        <rFont val="Times New Roman"/>
        <family val="1"/>
      </rPr>
      <t xml:space="preserve">        </t>
    </r>
    <r>
      <rPr>
        <sz val="11"/>
        <color theme="1"/>
        <rFont val="Arial Narrow"/>
        <family val="2"/>
      </rPr>
      <t>Umbu Ratu Nggay</t>
    </r>
  </si>
  <si>
    <r>
      <t>5.</t>
    </r>
    <r>
      <rPr>
        <sz val="11"/>
        <color theme="1"/>
        <rFont val="Times New Roman"/>
        <family val="1"/>
      </rPr>
      <t xml:space="preserve">        </t>
    </r>
    <r>
      <rPr>
        <sz val="11"/>
        <color theme="1"/>
        <rFont val="Arial Narrow"/>
        <family val="2"/>
      </rPr>
      <t>Mamboro</t>
    </r>
  </si>
  <si>
    <t>Panjang Jalan Menurut Kecamatan dan Jenis Permukaan Jalan di Kabupaten Sumba Tengah (Km)</t>
  </si>
  <si>
    <r>
      <t xml:space="preserve">Tabel / </t>
    </r>
    <r>
      <rPr>
        <i/>
        <sz val="11"/>
        <color theme="1"/>
        <rFont val="Arial Narrow"/>
        <family val="2"/>
      </rPr>
      <t>Table</t>
    </r>
    <r>
      <rPr>
        <sz val="11"/>
        <color theme="1"/>
        <rFont val="Arial Narrow"/>
        <family val="2"/>
      </rPr>
      <t xml:space="preserve"> 10.1.1</t>
    </r>
  </si>
  <si>
    <r>
      <t xml:space="preserve">Tabel / </t>
    </r>
    <r>
      <rPr>
        <i/>
        <sz val="11"/>
        <color theme="1"/>
        <rFont val="Arial Narrow"/>
        <family val="2"/>
      </rPr>
      <t>Table</t>
    </r>
    <r>
      <rPr>
        <sz val="11"/>
        <color theme="1"/>
        <rFont val="Arial Narrow"/>
        <family val="2"/>
      </rPr>
      <t xml:space="preserve"> 10.1.2</t>
    </r>
  </si>
  <si>
    <r>
      <t xml:space="preserve">Tabel / </t>
    </r>
    <r>
      <rPr>
        <i/>
        <sz val="11"/>
        <color theme="1"/>
        <rFont val="Arial Narrow"/>
        <family val="2"/>
      </rPr>
      <t>Table</t>
    </r>
    <r>
      <rPr>
        <sz val="11"/>
        <color theme="1"/>
        <rFont val="Arial Narrow"/>
        <family val="2"/>
      </rPr>
      <t xml:space="preserve"> 10.1.3</t>
    </r>
  </si>
  <si>
    <r>
      <t xml:space="preserve">Tabel / </t>
    </r>
    <r>
      <rPr>
        <i/>
        <sz val="11"/>
        <color theme="1"/>
        <rFont val="Arial Narrow"/>
        <family val="2"/>
      </rPr>
      <t>Table</t>
    </r>
    <r>
      <rPr>
        <sz val="11"/>
        <color theme="1"/>
        <rFont val="Arial Narrow"/>
        <family val="2"/>
      </rPr>
      <t xml:space="preserve"> 8.1.1</t>
    </r>
  </si>
  <si>
    <t>Panjang Jalan (Km) Menurut Pemerintah Yang Berwenang Mengelola di Kabupaten Sumba Tengah,</t>
  </si>
  <si>
    <t>2 0 20</t>
  </si>
  <si>
    <t>Pemerintah yang Berwenang Mengelola</t>
  </si>
  <si>
    <t>Negara</t>
  </si>
  <si>
    <t>Provinsi</t>
  </si>
  <si>
    <t>Kabupaten</t>
  </si>
  <si>
    <t>NO.</t>
  </si>
  <si>
    <t>TAHUN</t>
  </si>
  <si>
    <t>SUMBER DANA</t>
  </si>
  <si>
    <t>ALOKASI (Rp)</t>
  </si>
  <si>
    <t>KET.</t>
  </si>
  <si>
    <t>1.</t>
  </si>
  <si>
    <t>DAK IPD</t>
  </si>
  <si>
    <t>DAK AFIRMASI INFRASTRUKTUR</t>
  </si>
  <si>
    <t>DAK REGULER TRANSDES</t>
  </si>
  <si>
    <t>JUMLAH</t>
  </si>
  <si>
    <t>DAK REGULER</t>
  </si>
  <si>
    <t>DAK PENUGASAN</t>
  </si>
  <si>
    <t>DAK AFIRMASI</t>
  </si>
  <si>
    <t>DAK TRANSDES</t>
  </si>
  <si>
    <t>FOOD ESTATE</t>
  </si>
  <si>
    <t>KONEKTIFITAS KAWASAN</t>
  </si>
  <si>
    <t>REKOFUSING AKIBAT LAMBAT LELANG</t>
  </si>
  <si>
    <t>DANA ALOKASI KHUSUS (DAK) 6 TAHUN TERAKHIR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</si>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</sst>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Times New Roman"/>
      <family val="1"/>
    </font>
    <font>
      <sz val="8"/>
      <color theme="1"/>
      <name val="Arial Narrow"/>
      <family val="2"/>
    </font>
    <font>
      <u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name val="Arial Narrow"/>
      <family val="2"/>
    </font>
    <font>
      <u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left" vertical="top" wrapText="1" indent="2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2"/>
    </xf>
    <xf numFmtId="0" fontId="8" fillId="0" borderId="3" xfId="0" applyFont="1" applyBorder="1" applyAlignment="1">
      <alignment horizontal="left" vertical="center" wrapText="1" indent="2"/>
    </xf>
    <xf numFmtId="164" fontId="0" fillId="0" borderId="0" xfId="1" applyFont="1"/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164" fontId="17" fillId="0" borderId="5" xfId="1" applyFont="1" applyBorder="1"/>
    <xf numFmtId="0" fontId="17" fillId="0" borderId="7" xfId="0" applyFont="1" applyBorder="1"/>
    <xf numFmtId="0" fontId="17" fillId="0" borderId="6" xfId="0" applyFont="1" applyBorder="1"/>
    <xf numFmtId="0" fontId="16" fillId="0" borderId="5" xfId="0" applyFont="1" applyBorder="1"/>
    <xf numFmtId="0" fontId="17" fillId="0" borderId="8" xfId="0" applyFont="1" applyBorder="1" applyAlignment="1">
      <alignment horizontal="center"/>
    </xf>
    <xf numFmtId="0" fontId="17" fillId="0" borderId="8" xfId="0" applyFont="1" applyBorder="1"/>
    <xf numFmtId="164" fontId="17" fillId="0" borderId="8" xfId="1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 applyAlignment="1">
      <alignment horizontal="center"/>
    </xf>
    <xf numFmtId="0" fontId="16" fillId="0" borderId="11" xfId="0" applyFont="1" applyBorder="1"/>
    <xf numFmtId="164" fontId="16" fillId="0" borderId="11" xfId="1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5" xfId="0" applyFont="1" applyBorder="1"/>
    <xf numFmtId="164" fontId="16" fillId="0" borderId="15" xfId="1" applyFont="1" applyBorder="1"/>
    <xf numFmtId="0" fontId="17" fillId="0" borderId="16" xfId="0" applyFont="1" applyBorder="1"/>
    <xf numFmtId="0" fontId="17" fillId="0" borderId="2" xfId="0" applyFont="1" applyBorder="1"/>
    <xf numFmtId="0" fontId="17" fillId="0" borderId="17" xfId="0" applyFont="1" applyBorder="1"/>
    <xf numFmtId="0" fontId="17" fillId="0" borderId="11" xfId="0" applyFont="1" applyBorder="1"/>
    <xf numFmtId="164" fontId="17" fillId="0" borderId="11" xfId="1" applyFont="1" applyBorder="1"/>
    <xf numFmtId="0" fontId="17" fillId="0" borderId="14" xfId="0" applyFont="1" applyBorder="1"/>
    <xf numFmtId="0" fontId="17" fillId="0" borderId="15" xfId="0" applyFont="1" applyBorder="1"/>
    <xf numFmtId="164" fontId="16" fillId="0" borderId="8" xfId="1" applyFont="1" applyBorder="1"/>
    <xf numFmtId="0" fontId="17" fillId="0" borderId="18" xfId="0" applyFont="1" applyBorder="1" applyAlignment="1">
      <alignment horizontal="center"/>
    </xf>
    <xf numFmtId="0" fontId="17" fillId="0" borderId="19" xfId="0" applyFont="1" applyBorder="1"/>
    <xf numFmtId="0" fontId="17" fillId="0" borderId="20" xfId="0" applyFont="1" applyBorder="1" applyAlignment="1">
      <alignment horizontal="center"/>
    </xf>
    <xf numFmtId="0" fontId="17" fillId="0" borderId="21" xfId="0" applyFont="1" applyBorder="1"/>
    <xf numFmtId="0" fontId="17" fillId="0" borderId="22" xfId="0" applyFont="1" applyBorder="1" applyAlignment="1">
      <alignment horizontal="center"/>
    </xf>
    <xf numFmtId="0" fontId="17" fillId="0" borderId="23" xfId="0" applyFont="1" applyBorder="1"/>
    <xf numFmtId="0" fontId="17" fillId="0" borderId="20" xfId="0" applyFont="1" applyBorder="1"/>
    <xf numFmtId="0" fontId="17" fillId="0" borderId="22" xfId="0" applyFont="1" applyBorder="1"/>
    <xf numFmtId="0" fontId="17" fillId="0" borderId="18" xfId="0" applyFont="1" applyBorder="1"/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1" xfId="0" applyFont="1" applyBorder="1"/>
    <xf numFmtId="164" fontId="17" fillId="0" borderId="1" xfId="1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8" sqref="G8"/>
    </sheetView>
  </sheetViews>
  <sheetFormatPr defaultRowHeight="14.5" x14ac:dyDescent="0.35"/>
  <cols>
    <col min="1" max="1" width="27.7265625" customWidth="1"/>
    <col min="2" max="2" width="19.7265625" customWidth="1"/>
    <col min="3" max="3" width="15.54296875" customWidth="1"/>
    <col min="4" max="4" width="16.453125" customWidth="1"/>
    <col min="5" max="5" width="18.1796875" customWidth="1"/>
  </cols>
  <sheetData>
    <row r="1" spans="1:9" x14ac:dyDescent="0.35">
      <c r="A1" s="95" t="s">
        <v>67</v>
      </c>
      <c r="B1" s="95"/>
      <c r="C1" s="95"/>
      <c r="D1" s="95"/>
      <c r="E1" s="95"/>
    </row>
    <row r="2" spans="1:9" x14ac:dyDescent="0.35">
      <c r="A2" s="95" t="s">
        <v>0</v>
      </c>
      <c r="B2" s="95"/>
      <c r="C2" s="95"/>
      <c r="D2" s="95"/>
      <c r="E2" s="95"/>
    </row>
    <row r="3" spans="1:9" x14ac:dyDescent="0.35">
      <c r="A3" s="96" t="s">
        <v>1</v>
      </c>
      <c r="B3" s="96"/>
      <c r="C3" s="96"/>
      <c r="D3" s="96"/>
      <c r="E3" s="96"/>
    </row>
    <row r="4" spans="1:9" x14ac:dyDescent="0.35">
      <c r="A4" s="95" t="s">
        <v>2</v>
      </c>
      <c r="B4" s="95"/>
      <c r="C4" s="95"/>
      <c r="D4" s="95"/>
      <c r="E4" s="95"/>
    </row>
    <row r="5" spans="1:9" ht="15" thickBot="1" x14ac:dyDescent="0.4">
      <c r="A5" s="97" t="s">
        <v>3</v>
      </c>
      <c r="B5" s="97"/>
      <c r="C5" s="97"/>
      <c r="D5" s="97"/>
      <c r="E5" s="97"/>
    </row>
    <row r="6" spans="1:9" x14ac:dyDescent="0.35">
      <c r="A6" s="7" t="s">
        <v>4</v>
      </c>
      <c r="B6" s="7" t="s">
        <v>6</v>
      </c>
      <c r="C6" s="7" t="s">
        <v>8</v>
      </c>
      <c r="D6" s="7" t="s">
        <v>10</v>
      </c>
      <c r="E6" s="7" t="s">
        <v>12</v>
      </c>
    </row>
    <row r="7" spans="1:9" ht="15" thickBot="1" x14ac:dyDescent="0.4">
      <c r="A7" s="8" t="s">
        <v>5</v>
      </c>
      <c r="B7" s="9" t="s">
        <v>7</v>
      </c>
      <c r="C7" s="9" t="s">
        <v>9</v>
      </c>
      <c r="D7" s="9" t="s">
        <v>11</v>
      </c>
      <c r="E7" s="9" t="s">
        <v>13</v>
      </c>
    </row>
    <row r="8" spans="1:9" ht="15" thickBot="1" x14ac:dyDescent="0.4">
      <c r="A8" s="10">
        <v>-1</v>
      </c>
      <c r="B8" s="11">
        <v>-2</v>
      </c>
      <c r="C8" s="11">
        <v>-3</v>
      </c>
      <c r="D8" s="11">
        <v>-4</v>
      </c>
      <c r="E8" s="11">
        <v>-5</v>
      </c>
    </row>
    <row r="9" spans="1:9" x14ac:dyDescent="0.35">
      <c r="A9" s="12" t="s">
        <v>18</v>
      </c>
      <c r="B9" s="13">
        <v>14</v>
      </c>
      <c r="C9" s="13" t="s">
        <v>14</v>
      </c>
      <c r="D9" s="13">
        <v>32.5</v>
      </c>
      <c r="E9" s="13">
        <f>B9+D9</f>
        <v>46.5</v>
      </c>
    </row>
    <row r="10" spans="1:9" ht="17.25" customHeight="1" x14ac:dyDescent="0.35">
      <c r="A10" s="12" t="s">
        <v>19</v>
      </c>
      <c r="B10" s="13" t="s">
        <v>14</v>
      </c>
      <c r="C10" s="13" t="s">
        <v>14</v>
      </c>
      <c r="D10" s="13">
        <v>197</v>
      </c>
      <c r="E10" s="13">
        <f>D10</f>
        <v>197</v>
      </c>
    </row>
    <row r="11" spans="1:9" x14ac:dyDescent="0.35">
      <c r="A11" s="12" t="s">
        <v>20</v>
      </c>
      <c r="B11" s="13">
        <v>26</v>
      </c>
      <c r="C11" s="13" t="s">
        <v>14</v>
      </c>
      <c r="D11" s="13">
        <v>171</v>
      </c>
      <c r="E11" s="13">
        <f>B11+D11</f>
        <v>197</v>
      </c>
    </row>
    <row r="12" spans="1:9" ht="16.5" customHeight="1" x14ac:dyDescent="0.35">
      <c r="A12" s="12" t="s">
        <v>21</v>
      </c>
      <c r="B12" s="13">
        <v>18</v>
      </c>
      <c r="C12" s="13" t="s">
        <v>14</v>
      </c>
      <c r="D12" s="13">
        <v>245.8</v>
      </c>
      <c r="E12" s="13">
        <f>B12+D12</f>
        <v>263.8</v>
      </c>
    </row>
    <row r="13" spans="1:9" ht="15" thickBot="1" x14ac:dyDescent="0.4">
      <c r="A13" s="14" t="s">
        <v>22</v>
      </c>
      <c r="B13" s="15" t="s">
        <v>14</v>
      </c>
      <c r="C13" s="15">
        <v>26.45</v>
      </c>
      <c r="D13" s="15">
        <v>107.7</v>
      </c>
      <c r="E13" s="15">
        <f>C13+D13</f>
        <v>134.15</v>
      </c>
    </row>
    <row r="14" spans="1:9" ht="15" thickBot="1" x14ac:dyDescent="0.4">
      <c r="A14" s="16" t="s">
        <v>15</v>
      </c>
      <c r="B14" s="16">
        <f>SUM(B9:B13)</f>
        <v>58</v>
      </c>
      <c r="C14" s="16">
        <f>SUM(C13)</f>
        <v>26.45</v>
      </c>
      <c r="D14" s="16">
        <f>SUM(D9:D13)</f>
        <v>754</v>
      </c>
      <c r="E14" s="16">
        <f>SUM(E9:E13)</f>
        <v>838.44999999999993</v>
      </c>
      <c r="F14" s="6"/>
      <c r="G14" s="6"/>
      <c r="H14" s="6"/>
      <c r="I14" s="6"/>
    </row>
    <row r="15" spans="1:9" x14ac:dyDescent="0.35">
      <c r="A15" s="3"/>
    </row>
    <row r="16" spans="1:9" x14ac:dyDescent="0.35">
      <c r="A16" s="4" t="s">
        <v>16</v>
      </c>
    </row>
    <row r="17" spans="1:1" x14ac:dyDescent="0.35">
      <c r="A17" s="5" t="s">
        <v>17</v>
      </c>
    </row>
    <row r="18" spans="1:1" x14ac:dyDescent="0.35">
      <c r="A18" s="1"/>
    </row>
  </sheetData>
  <mergeCells count="5"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5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9" sqref="C9"/>
    </sheetView>
  </sheetViews>
  <sheetFormatPr defaultRowHeight="14.5" x14ac:dyDescent="0.35"/>
  <cols>
    <col min="1" max="1" width="24.26953125" customWidth="1"/>
    <col min="2" max="2" width="15.453125" customWidth="1"/>
    <col min="3" max="3" width="15.1796875" customWidth="1"/>
    <col min="4" max="5" width="13.7265625" customWidth="1"/>
    <col min="6" max="6" width="13.54296875" customWidth="1"/>
  </cols>
  <sheetData>
    <row r="1" spans="1:8" x14ac:dyDescent="0.35">
      <c r="A1" s="95" t="s">
        <v>68</v>
      </c>
      <c r="B1" s="95"/>
      <c r="C1" s="95"/>
      <c r="D1" s="95"/>
      <c r="E1" s="95"/>
      <c r="F1" s="95"/>
    </row>
    <row r="2" spans="1:8" x14ac:dyDescent="0.35">
      <c r="A2" s="95" t="s">
        <v>66</v>
      </c>
      <c r="B2" s="95"/>
      <c r="C2" s="95"/>
      <c r="D2" s="95"/>
      <c r="E2" s="95"/>
      <c r="F2" s="95"/>
    </row>
    <row r="3" spans="1:8" x14ac:dyDescent="0.35">
      <c r="A3" s="96" t="s">
        <v>1</v>
      </c>
      <c r="B3" s="96"/>
      <c r="C3" s="96"/>
      <c r="D3" s="96"/>
      <c r="E3" s="96"/>
      <c r="F3" s="96"/>
    </row>
    <row r="4" spans="1:8" x14ac:dyDescent="0.35">
      <c r="A4" s="95" t="s">
        <v>2</v>
      </c>
      <c r="B4" s="95"/>
      <c r="C4" s="95"/>
      <c r="D4" s="95"/>
      <c r="E4" s="95"/>
      <c r="F4" s="95"/>
    </row>
    <row r="5" spans="1:8" ht="15" thickBot="1" x14ac:dyDescent="0.4">
      <c r="A5" s="97" t="s">
        <v>3</v>
      </c>
      <c r="B5" s="97"/>
      <c r="C5" s="97"/>
      <c r="D5" s="97"/>
      <c r="E5" s="97"/>
      <c r="F5" s="97"/>
    </row>
    <row r="6" spans="1:8" x14ac:dyDescent="0.35">
      <c r="A6" s="7" t="s">
        <v>4</v>
      </c>
      <c r="B6" s="7" t="s">
        <v>23</v>
      </c>
      <c r="C6" s="17"/>
      <c r="D6" s="7" t="s">
        <v>26</v>
      </c>
      <c r="E6" s="7" t="s">
        <v>28</v>
      </c>
      <c r="F6" s="7" t="s">
        <v>12</v>
      </c>
    </row>
    <row r="7" spans="1:8" ht="15" thickBot="1" x14ac:dyDescent="0.4">
      <c r="A7" s="8" t="s">
        <v>5</v>
      </c>
      <c r="B7" s="11" t="s">
        <v>24</v>
      </c>
      <c r="C7" s="15" t="s">
        <v>25</v>
      </c>
      <c r="D7" s="9" t="s">
        <v>27</v>
      </c>
      <c r="E7" s="9" t="s">
        <v>29</v>
      </c>
      <c r="F7" s="9" t="s">
        <v>13</v>
      </c>
    </row>
    <row r="8" spans="1:8" ht="15" thickBot="1" x14ac:dyDescent="0.4">
      <c r="A8" s="10">
        <v>-1</v>
      </c>
      <c r="B8" s="11">
        <v>-2</v>
      </c>
      <c r="C8" s="11">
        <v>-3</v>
      </c>
      <c r="D8" s="11">
        <v>-4</v>
      </c>
      <c r="E8" s="15">
        <v>-5</v>
      </c>
      <c r="F8" s="11">
        <v>-6</v>
      </c>
    </row>
    <row r="9" spans="1:8" ht="27.75" customHeight="1" x14ac:dyDescent="0.35">
      <c r="A9" s="20" t="s">
        <v>30</v>
      </c>
      <c r="B9" s="18">
        <f>'Tabel BPS 10.1.1'!B9+8</f>
        <v>22</v>
      </c>
      <c r="C9" s="18">
        <v>11.5</v>
      </c>
      <c r="D9" s="18">
        <v>8</v>
      </c>
      <c r="E9" s="18">
        <v>5</v>
      </c>
      <c r="F9" s="18">
        <f>B9+C9+D9+E9</f>
        <v>46.5</v>
      </c>
      <c r="H9" s="22"/>
    </row>
    <row r="10" spans="1:8" ht="26.25" customHeight="1" x14ac:dyDescent="0.35">
      <c r="A10" s="20" t="s">
        <v>31</v>
      </c>
      <c r="B10" s="18">
        <v>32</v>
      </c>
      <c r="C10" s="18">
        <v>68.7</v>
      </c>
      <c r="D10" s="18">
        <v>30.3</v>
      </c>
      <c r="E10" s="18">
        <v>66</v>
      </c>
      <c r="F10" s="18">
        <f>B10+C10+D10+E10</f>
        <v>197</v>
      </c>
      <c r="H10" s="22"/>
    </row>
    <row r="11" spans="1:8" ht="22.5" customHeight="1" x14ac:dyDescent="0.35">
      <c r="A11" s="20" t="s">
        <v>32</v>
      </c>
      <c r="B11" s="18">
        <f>'Tabel BPS 10.1.1'!B11+10.6</f>
        <v>36.6</v>
      </c>
      <c r="C11" s="18">
        <v>77</v>
      </c>
      <c r="D11" s="18">
        <v>32.4</v>
      </c>
      <c r="E11" s="18">
        <v>51</v>
      </c>
      <c r="F11" s="18">
        <f>B11+C11+D11+E11</f>
        <v>197</v>
      </c>
      <c r="H11" s="22"/>
    </row>
    <row r="12" spans="1:8" ht="24.75" customHeight="1" x14ac:dyDescent="0.35">
      <c r="A12" s="20" t="s">
        <v>33</v>
      </c>
      <c r="B12" s="18">
        <f>'Tabel BPS 10.1.1'!B12</f>
        <v>18</v>
      </c>
      <c r="C12" s="18">
        <v>121.8</v>
      </c>
      <c r="D12" s="18">
        <v>64</v>
      </c>
      <c r="E12" s="18">
        <v>78</v>
      </c>
      <c r="F12" s="18">
        <f>C12+D12+E12</f>
        <v>263.8</v>
      </c>
      <c r="H12" s="22"/>
    </row>
    <row r="13" spans="1:8" ht="24.75" customHeight="1" thickBot="1" x14ac:dyDescent="0.4">
      <c r="A13" s="21" t="s">
        <v>34</v>
      </c>
      <c r="B13" s="19">
        <v>24</v>
      </c>
      <c r="C13" s="19">
        <v>45</v>
      </c>
      <c r="D13" s="19">
        <v>34</v>
      </c>
      <c r="E13" s="19">
        <v>31.7</v>
      </c>
      <c r="F13" s="19">
        <f>B13+C13+D13+E13</f>
        <v>134.69999999999999</v>
      </c>
      <c r="H13" s="22"/>
    </row>
    <row r="14" spans="1:8" x14ac:dyDescent="0.35">
      <c r="A14" s="101" t="s">
        <v>15</v>
      </c>
      <c r="B14" s="103">
        <f>SUM(B9:B13)</f>
        <v>132.6</v>
      </c>
      <c r="C14" s="99">
        <f>SUM(C9:C13)</f>
        <v>324</v>
      </c>
      <c r="D14" s="99">
        <f>SUM(D9:D13)</f>
        <v>168.7</v>
      </c>
      <c r="E14" s="99">
        <f>SUM(E9:E13)</f>
        <v>231.7</v>
      </c>
      <c r="F14" s="99">
        <f>SUM(F9:F13)</f>
        <v>839</v>
      </c>
      <c r="H14" s="98"/>
    </row>
    <row r="15" spans="1:8" ht="15" thickBot="1" x14ac:dyDescent="0.4">
      <c r="A15" s="102"/>
      <c r="B15" s="104"/>
      <c r="C15" s="100"/>
      <c r="D15" s="100"/>
      <c r="E15" s="100"/>
      <c r="F15" s="100"/>
      <c r="H15" s="98"/>
    </row>
    <row r="16" spans="1:8" x14ac:dyDescent="0.35">
      <c r="A16" s="24" t="s">
        <v>50</v>
      </c>
      <c r="B16" s="25"/>
      <c r="C16" s="25"/>
    </row>
    <row r="17" spans="1:3" x14ac:dyDescent="0.35">
      <c r="A17" s="26" t="s">
        <v>17</v>
      </c>
      <c r="B17" s="25"/>
      <c r="C17" s="25"/>
    </row>
    <row r="18" spans="1:3" x14ac:dyDescent="0.35">
      <c r="A18" s="2"/>
    </row>
  </sheetData>
  <mergeCells count="12">
    <mergeCell ref="H14:H15"/>
    <mergeCell ref="C14:C15"/>
    <mergeCell ref="A14:A15"/>
    <mergeCell ref="B14:B15"/>
    <mergeCell ref="D14:D15"/>
    <mergeCell ref="E14:E15"/>
    <mergeCell ref="F14:F15"/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59055118110236227" bottom="0.59055118110236227" header="0.31496062992125984" footer="0.31496062992125984"/>
  <pageSetup paperSize="5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2" sqref="D12"/>
    </sheetView>
  </sheetViews>
  <sheetFormatPr defaultRowHeight="14.5" x14ac:dyDescent="0.35"/>
  <cols>
    <col min="1" max="1" width="19" customWidth="1"/>
    <col min="2" max="3" width="15" customWidth="1"/>
    <col min="4" max="4" width="14" customWidth="1"/>
    <col min="5" max="5" width="13.453125" customWidth="1"/>
    <col min="6" max="6" width="13.54296875" customWidth="1"/>
    <col min="8" max="8" width="18.7265625" customWidth="1"/>
  </cols>
  <sheetData>
    <row r="1" spans="1:8" x14ac:dyDescent="0.35">
      <c r="A1" s="95" t="s">
        <v>69</v>
      </c>
      <c r="B1" s="95"/>
      <c r="C1" s="95"/>
      <c r="D1" s="95"/>
      <c r="E1" s="95"/>
      <c r="F1" s="95"/>
    </row>
    <row r="2" spans="1:8" x14ac:dyDescent="0.35">
      <c r="A2" s="95" t="s">
        <v>35</v>
      </c>
      <c r="B2" s="95"/>
      <c r="C2" s="95"/>
      <c r="D2" s="95"/>
      <c r="E2" s="95"/>
      <c r="F2" s="95"/>
    </row>
    <row r="3" spans="1:8" x14ac:dyDescent="0.35">
      <c r="A3" s="96" t="s">
        <v>1</v>
      </c>
      <c r="B3" s="96"/>
      <c r="C3" s="96"/>
      <c r="D3" s="96"/>
      <c r="E3" s="96"/>
      <c r="F3" s="96"/>
    </row>
    <row r="4" spans="1:8" x14ac:dyDescent="0.35">
      <c r="A4" s="95" t="s">
        <v>2</v>
      </c>
      <c r="B4" s="95"/>
      <c r="C4" s="95"/>
      <c r="D4" s="95"/>
      <c r="E4" s="95"/>
      <c r="F4" s="95"/>
    </row>
    <row r="5" spans="1:8" ht="15" thickBot="1" x14ac:dyDescent="0.4">
      <c r="A5" s="97" t="s">
        <v>36</v>
      </c>
      <c r="B5" s="97"/>
      <c r="C5" s="97"/>
      <c r="D5" s="97"/>
      <c r="E5" s="97"/>
      <c r="F5" s="97"/>
    </row>
    <row r="6" spans="1:8" x14ac:dyDescent="0.35">
      <c r="A6" s="7" t="s">
        <v>4</v>
      </c>
      <c r="B6" s="7" t="s">
        <v>37</v>
      </c>
      <c r="C6" s="7" t="s">
        <v>39</v>
      </c>
      <c r="D6" s="7" t="s">
        <v>41</v>
      </c>
      <c r="E6" s="7" t="s">
        <v>43</v>
      </c>
      <c r="F6" s="7" t="s">
        <v>12</v>
      </c>
    </row>
    <row r="7" spans="1:8" ht="15" thickBot="1" x14ac:dyDescent="0.4">
      <c r="A7" s="8" t="s">
        <v>5</v>
      </c>
      <c r="B7" s="9" t="s">
        <v>38</v>
      </c>
      <c r="C7" s="9" t="s">
        <v>40</v>
      </c>
      <c r="D7" s="23" t="s">
        <v>42</v>
      </c>
      <c r="E7" s="9" t="s">
        <v>44</v>
      </c>
      <c r="F7" s="9" t="s">
        <v>13</v>
      </c>
    </row>
    <row r="8" spans="1:8" ht="15" thickBot="1" x14ac:dyDescent="0.4">
      <c r="A8" s="10">
        <v>-1</v>
      </c>
      <c r="B8" s="11">
        <v>-2</v>
      </c>
      <c r="C8" s="11">
        <v>-3</v>
      </c>
      <c r="D8" s="11">
        <v>-4</v>
      </c>
      <c r="E8" s="15">
        <v>-5</v>
      </c>
      <c r="F8" s="11">
        <v>-6</v>
      </c>
    </row>
    <row r="9" spans="1:8" ht="24.75" customHeight="1" x14ac:dyDescent="0.35">
      <c r="A9" s="27" t="s">
        <v>46</v>
      </c>
      <c r="B9" s="18">
        <v>25</v>
      </c>
      <c r="C9" s="18">
        <v>8.5</v>
      </c>
      <c r="D9" s="18">
        <v>8</v>
      </c>
      <c r="E9" s="18">
        <v>5</v>
      </c>
      <c r="F9" s="18">
        <f>B9+C9+D9+E9</f>
        <v>46.5</v>
      </c>
    </row>
    <row r="10" spans="1:8" ht="24.75" customHeight="1" x14ac:dyDescent="0.35">
      <c r="A10" s="27" t="s">
        <v>47</v>
      </c>
      <c r="B10" s="18">
        <v>63</v>
      </c>
      <c r="C10" s="18">
        <v>38</v>
      </c>
      <c r="D10" s="18">
        <v>30</v>
      </c>
      <c r="E10" s="18">
        <v>66</v>
      </c>
      <c r="F10" s="18">
        <f>B10+C10+D10+E10</f>
        <v>197</v>
      </c>
    </row>
    <row r="11" spans="1:8" ht="26.25" customHeight="1" x14ac:dyDescent="0.35">
      <c r="A11" s="27" t="s">
        <v>48</v>
      </c>
      <c r="B11" s="18">
        <v>67</v>
      </c>
      <c r="C11" s="18">
        <v>46.6</v>
      </c>
      <c r="D11" s="18">
        <f>'Tabel BPS 10.1.2'!D11</f>
        <v>32.4</v>
      </c>
      <c r="E11" s="18">
        <v>51</v>
      </c>
      <c r="F11" s="18">
        <f>B11+C11+D11+E11</f>
        <v>197</v>
      </c>
    </row>
    <row r="12" spans="1:8" ht="25.5" customHeight="1" x14ac:dyDescent="0.35">
      <c r="A12" s="27" t="s">
        <v>49</v>
      </c>
      <c r="B12" s="18">
        <v>74.8</v>
      </c>
      <c r="C12" s="18">
        <v>47</v>
      </c>
      <c r="D12" s="18">
        <f>'Tabel BPS 10.1.2'!D12</f>
        <v>64</v>
      </c>
      <c r="E12" s="18">
        <f>'Tabel BPS 10.1.2'!E12</f>
        <v>78</v>
      </c>
      <c r="F12" s="18">
        <f>B12+C12+D12+E12</f>
        <v>263.8</v>
      </c>
    </row>
    <row r="13" spans="1:8" ht="32.25" customHeight="1" thickBot="1" x14ac:dyDescent="0.4">
      <c r="A13" s="28" t="s">
        <v>45</v>
      </c>
      <c r="B13" s="19">
        <v>36</v>
      </c>
      <c r="C13" s="19">
        <v>31</v>
      </c>
      <c r="D13" s="19">
        <v>36</v>
      </c>
      <c r="E13" s="19">
        <f>'Tabel BPS 10.1.2'!E13</f>
        <v>31.7</v>
      </c>
      <c r="F13" s="19">
        <f>SUM(B13:E13)</f>
        <v>134.69999999999999</v>
      </c>
    </row>
    <row r="14" spans="1:8" ht="30" customHeight="1" thickBot="1" x14ac:dyDescent="0.4">
      <c r="A14" s="29" t="s">
        <v>15</v>
      </c>
      <c r="B14" s="29">
        <f>SUM(B9:B13)</f>
        <v>265.8</v>
      </c>
      <c r="C14" s="29">
        <f>SUM(C9:C13)</f>
        <v>171.1</v>
      </c>
      <c r="D14" s="29">
        <f>SUM(D9:D13)</f>
        <v>170.4</v>
      </c>
      <c r="E14" s="29">
        <f>SUM(E9:E13)</f>
        <v>231.7</v>
      </c>
      <c r="F14" s="29">
        <f>SUM(F9:F13)</f>
        <v>839</v>
      </c>
      <c r="H14" s="38">
        <v>385237866.88999999</v>
      </c>
    </row>
    <row r="15" spans="1:8" x14ac:dyDescent="0.35">
      <c r="A15" s="24" t="s">
        <v>50</v>
      </c>
      <c r="B15" s="25"/>
      <c r="C15" s="25"/>
      <c r="D15" s="25"/>
      <c r="E15" s="25"/>
      <c r="F15" s="25"/>
      <c r="H15" s="38">
        <v>61097485.350000001</v>
      </c>
    </row>
    <row r="16" spans="1:8" x14ac:dyDescent="0.35">
      <c r="A16" s="26" t="s">
        <v>17</v>
      </c>
      <c r="B16" s="25"/>
      <c r="C16" s="25"/>
      <c r="D16" s="25"/>
      <c r="E16" s="25"/>
      <c r="F16" s="25"/>
      <c r="H16" s="38">
        <f>H14-H15</f>
        <v>324140381.53999996</v>
      </c>
    </row>
    <row r="17" spans="1:6" x14ac:dyDescent="0.35">
      <c r="A17" s="25"/>
      <c r="B17" s="25"/>
      <c r="C17" s="25"/>
      <c r="D17" s="25"/>
      <c r="E17" s="25"/>
      <c r="F17" s="2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7" workbookViewId="0">
      <selection activeCell="D13" sqref="D13"/>
    </sheetView>
  </sheetViews>
  <sheetFormatPr defaultRowHeight="14.5" x14ac:dyDescent="0.35"/>
  <cols>
    <col min="1" max="1" width="30.81640625" customWidth="1"/>
    <col min="2" max="2" width="12" customWidth="1"/>
    <col min="3" max="3" width="11.26953125" customWidth="1"/>
    <col min="4" max="4" width="12.453125" customWidth="1"/>
    <col min="5" max="5" width="10.54296875" customWidth="1"/>
  </cols>
  <sheetData>
    <row r="1" spans="1:5" x14ac:dyDescent="0.35">
      <c r="A1" s="95" t="s">
        <v>70</v>
      </c>
      <c r="B1" s="95"/>
      <c r="C1" s="95"/>
      <c r="D1" s="95"/>
      <c r="E1" s="95"/>
    </row>
    <row r="2" spans="1:5" x14ac:dyDescent="0.35">
      <c r="A2" s="95" t="s">
        <v>71</v>
      </c>
      <c r="B2" s="95"/>
      <c r="C2" s="95"/>
      <c r="D2" s="95"/>
      <c r="E2" s="95"/>
    </row>
    <row r="3" spans="1:5" x14ac:dyDescent="0.35">
      <c r="A3" s="95" t="s">
        <v>72</v>
      </c>
      <c r="B3" s="95"/>
      <c r="C3" s="95"/>
      <c r="D3" s="95"/>
      <c r="E3" s="95"/>
    </row>
    <row r="4" spans="1:5" ht="15" thickBot="1" x14ac:dyDescent="0.4">
      <c r="A4" s="97" t="s">
        <v>3</v>
      </c>
      <c r="B4" s="97"/>
      <c r="C4" s="97"/>
      <c r="D4" s="97"/>
      <c r="E4" s="97"/>
    </row>
    <row r="5" spans="1:5" ht="17.25" customHeight="1" thickBot="1" x14ac:dyDescent="0.4">
      <c r="A5" s="106" t="s">
        <v>4</v>
      </c>
      <c r="B5" s="105" t="s">
        <v>73</v>
      </c>
      <c r="C5" s="105"/>
      <c r="D5" s="105"/>
      <c r="E5" s="45"/>
    </row>
    <row r="6" spans="1:5" ht="15" thickBot="1" x14ac:dyDescent="0.4">
      <c r="A6" s="107"/>
      <c r="B6" s="44" t="s">
        <v>74</v>
      </c>
      <c r="C6" s="44" t="s">
        <v>75</v>
      </c>
      <c r="D6" s="44" t="s">
        <v>76</v>
      </c>
      <c r="E6" s="44" t="s">
        <v>12</v>
      </c>
    </row>
    <row r="7" spans="1:5" ht="15" thickBot="1" x14ac:dyDescent="0.4">
      <c r="A7" s="43">
        <v>-1</v>
      </c>
      <c r="B7" s="42">
        <v>-2</v>
      </c>
      <c r="C7" s="42">
        <v>-3</v>
      </c>
      <c r="D7" s="42">
        <v>-4</v>
      </c>
      <c r="E7" s="41">
        <v>-5</v>
      </c>
    </row>
    <row r="8" spans="1:5" ht="30.75" customHeight="1" x14ac:dyDescent="0.35">
      <c r="A8" s="36" t="s">
        <v>61</v>
      </c>
      <c r="B8" s="39">
        <v>14</v>
      </c>
      <c r="C8" s="39" t="s">
        <v>14</v>
      </c>
      <c r="D8" s="39">
        <f>'Tabel BPS 10.1.3'!F9-'Tabel BPS 10.1.1'!B9</f>
        <v>32.5</v>
      </c>
      <c r="E8" s="46"/>
    </row>
    <row r="9" spans="1:5" ht="39.75" customHeight="1" x14ac:dyDescent="0.35">
      <c r="A9" s="36" t="s">
        <v>62</v>
      </c>
      <c r="B9" s="39" t="s">
        <v>14</v>
      </c>
      <c r="C9" s="39" t="s">
        <v>14</v>
      </c>
      <c r="D9" s="39">
        <v>197</v>
      </c>
      <c r="E9" s="47"/>
    </row>
    <row r="10" spans="1:5" ht="35.25" customHeight="1" x14ac:dyDescent="0.35">
      <c r="A10" s="36" t="s">
        <v>63</v>
      </c>
      <c r="B10" s="39">
        <v>26</v>
      </c>
      <c r="C10" s="39" t="s">
        <v>14</v>
      </c>
      <c r="D10" s="39">
        <f>'Tabel BPS 10.1.1'!D11</f>
        <v>171</v>
      </c>
      <c r="E10" s="47"/>
    </row>
    <row r="11" spans="1:5" ht="35.25" customHeight="1" x14ac:dyDescent="0.35">
      <c r="A11" s="36" t="s">
        <v>64</v>
      </c>
      <c r="B11" s="39">
        <v>18</v>
      </c>
      <c r="C11" s="39" t="s">
        <v>14</v>
      </c>
      <c r="D11" s="39">
        <f>'Tabel BPS 10.1.1'!D12</f>
        <v>245.8</v>
      </c>
      <c r="E11" s="47"/>
    </row>
    <row r="12" spans="1:5" ht="39" customHeight="1" thickBot="1" x14ac:dyDescent="0.4">
      <c r="A12" s="37" t="s">
        <v>65</v>
      </c>
      <c r="B12" s="40" t="s">
        <v>14</v>
      </c>
      <c r="C12" s="40">
        <v>26.45</v>
      </c>
      <c r="D12" s="40">
        <f>'Tabel BPS 10.1.1'!D13</f>
        <v>107.7</v>
      </c>
      <c r="E12" s="48"/>
    </row>
    <row r="13" spans="1:5" ht="33.75" customHeight="1" thickBot="1" x14ac:dyDescent="0.4">
      <c r="A13" s="40" t="s">
        <v>15</v>
      </c>
      <c r="B13" s="40">
        <f>SUM(B8:B12)</f>
        <v>58</v>
      </c>
      <c r="C13" s="40">
        <f>SUM(C12)</f>
        <v>26.45</v>
      </c>
      <c r="D13" s="40">
        <f>SUM(D8:D12)</f>
        <v>754</v>
      </c>
      <c r="E13" s="41"/>
    </row>
    <row r="14" spans="1:5" x14ac:dyDescent="0.35">
      <c r="A14" s="24" t="s">
        <v>50</v>
      </c>
      <c r="B14" s="25"/>
      <c r="C14" s="25"/>
      <c r="D14" s="25"/>
    </row>
    <row r="15" spans="1:5" x14ac:dyDescent="0.35">
      <c r="A15" s="26" t="s">
        <v>17</v>
      </c>
      <c r="B15" s="25"/>
      <c r="C15" s="25"/>
      <c r="D15" s="25"/>
    </row>
  </sheetData>
  <mergeCells count="6">
    <mergeCell ref="B5:D5"/>
    <mergeCell ref="A1:E1"/>
    <mergeCell ref="A2:E2"/>
    <mergeCell ref="A3:E3"/>
    <mergeCell ref="A4:E4"/>
    <mergeCell ref="A5:A6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13" sqref="C13"/>
    </sheetView>
  </sheetViews>
  <sheetFormatPr defaultRowHeight="14.5" x14ac:dyDescent="0.35"/>
  <cols>
    <col min="1" max="1" width="30.81640625" customWidth="1"/>
  </cols>
  <sheetData>
    <row r="1" spans="1:8" x14ac:dyDescent="0.35">
      <c r="A1" s="95" t="s">
        <v>60</v>
      </c>
      <c r="B1" s="95"/>
      <c r="C1" s="95"/>
      <c r="D1" s="95"/>
      <c r="E1" s="95"/>
      <c r="F1" s="95"/>
      <c r="G1" s="95"/>
      <c r="H1" s="95"/>
    </row>
    <row r="2" spans="1:8" x14ac:dyDescent="0.35">
      <c r="A2" s="95" t="s">
        <v>51</v>
      </c>
      <c r="B2" s="95"/>
      <c r="C2" s="95"/>
      <c r="D2" s="95"/>
      <c r="E2" s="95"/>
      <c r="F2" s="95"/>
      <c r="G2" s="95"/>
      <c r="H2" s="95"/>
    </row>
    <row r="3" spans="1:8" x14ac:dyDescent="0.35">
      <c r="A3" s="95" t="s">
        <v>2</v>
      </c>
      <c r="B3" s="95"/>
      <c r="C3" s="95"/>
      <c r="D3" s="95"/>
      <c r="E3" s="95"/>
      <c r="F3" s="95"/>
      <c r="G3" s="95"/>
      <c r="H3" s="95"/>
    </row>
    <row r="4" spans="1:8" ht="15" thickBot="1" x14ac:dyDescent="0.4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" thickBot="1" x14ac:dyDescent="0.4">
      <c r="A5" s="112" t="s">
        <v>4</v>
      </c>
      <c r="B5" s="114" t="s">
        <v>52</v>
      </c>
      <c r="C5" s="114"/>
      <c r="D5" s="114"/>
      <c r="E5" s="114"/>
      <c r="F5" s="114"/>
      <c r="G5" s="114"/>
      <c r="H5" s="114"/>
    </row>
    <row r="6" spans="1:8" ht="15" thickBot="1" x14ac:dyDescent="0.4">
      <c r="A6" s="113"/>
      <c r="B6" s="30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2" t="s">
        <v>58</v>
      </c>
      <c r="H6" s="32" t="s">
        <v>59</v>
      </c>
    </row>
    <row r="7" spans="1:8" ht="15" thickBot="1" x14ac:dyDescent="0.4">
      <c r="A7" s="31">
        <v>-1</v>
      </c>
      <c r="B7" s="30">
        <v>-2</v>
      </c>
      <c r="C7" s="30">
        <v>-3</v>
      </c>
      <c r="D7" s="30">
        <v>-4</v>
      </c>
      <c r="E7" s="30">
        <v>-5</v>
      </c>
      <c r="F7" s="33"/>
      <c r="G7" s="33"/>
      <c r="H7" s="33"/>
    </row>
    <row r="8" spans="1:8" ht="30.75" customHeight="1" x14ac:dyDescent="0.35">
      <c r="A8" s="36" t="s">
        <v>61</v>
      </c>
      <c r="B8" s="34" t="s">
        <v>14</v>
      </c>
      <c r="C8" s="34">
        <v>14</v>
      </c>
      <c r="D8" s="34" t="s">
        <v>14</v>
      </c>
      <c r="E8" s="34">
        <f>'Tabel BPS 10.1.3'!F9-'Tabel BPS 10.1.1'!B9</f>
        <v>32.5</v>
      </c>
      <c r="F8" s="106"/>
      <c r="G8" s="106"/>
      <c r="H8" s="109"/>
    </row>
    <row r="9" spans="1:8" ht="39.75" customHeight="1" x14ac:dyDescent="0.35">
      <c r="A9" s="36" t="s">
        <v>62</v>
      </c>
      <c r="B9" s="34" t="s">
        <v>14</v>
      </c>
      <c r="C9" s="34" t="s">
        <v>14</v>
      </c>
      <c r="D9" s="34" t="s">
        <v>14</v>
      </c>
      <c r="E9" s="34">
        <v>197</v>
      </c>
      <c r="F9" s="108"/>
      <c r="G9" s="108"/>
      <c r="H9" s="110"/>
    </row>
    <row r="10" spans="1:8" ht="35.25" customHeight="1" x14ac:dyDescent="0.35">
      <c r="A10" s="36" t="s">
        <v>63</v>
      </c>
      <c r="B10" s="34" t="s">
        <v>14</v>
      </c>
      <c r="C10" s="34">
        <v>26</v>
      </c>
      <c r="D10" s="34" t="s">
        <v>14</v>
      </c>
      <c r="E10" s="34">
        <f>'Tabel BPS 10.1.1'!D11</f>
        <v>171</v>
      </c>
      <c r="F10" s="108"/>
      <c r="G10" s="108"/>
      <c r="H10" s="110"/>
    </row>
    <row r="11" spans="1:8" ht="35.25" customHeight="1" x14ac:dyDescent="0.35">
      <c r="A11" s="36" t="s">
        <v>64</v>
      </c>
      <c r="B11" s="34" t="s">
        <v>14</v>
      </c>
      <c r="C11" s="34">
        <v>18</v>
      </c>
      <c r="D11" s="34" t="s">
        <v>14</v>
      </c>
      <c r="E11" s="34">
        <f>'Tabel BPS 10.1.1'!D12</f>
        <v>245.8</v>
      </c>
      <c r="F11" s="108"/>
      <c r="G11" s="108"/>
      <c r="H11" s="110"/>
    </row>
    <row r="12" spans="1:8" ht="39" customHeight="1" thickBot="1" x14ac:dyDescent="0.4">
      <c r="A12" s="37" t="s">
        <v>65</v>
      </c>
      <c r="B12" s="35" t="s">
        <v>14</v>
      </c>
      <c r="C12" s="35" t="s">
        <v>14</v>
      </c>
      <c r="D12" s="35">
        <v>26.45</v>
      </c>
      <c r="E12" s="35">
        <f>'Tabel BPS 10.1.1'!D13</f>
        <v>107.7</v>
      </c>
      <c r="F12" s="107"/>
      <c r="G12" s="107"/>
      <c r="H12" s="111"/>
    </row>
    <row r="13" spans="1:8" ht="33.75" customHeight="1" thickBot="1" x14ac:dyDescent="0.4">
      <c r="A13" s="35" t="s">
        <v>15</v>
      </c>
      <c r="B13" s="35" t="s">
        <v>14</v>
      </c>
      <c r="C13" s="35">
        <f>SUM(C8:C12)</f>
        <v>58</v>
      </c>
      <c r="D13" s="35">
        <f>SUM(D12)</f>
        <v>26.45</v>
      </c>
      <c r="E13" s="35">
        <f>SUM(E8:E12)</f>
        <v>754</v>
      </c>
      <c r="F13" s="33"/>
      <c r="G13" s="33"/>
      <c r="H13" s="33"/>
    </row>
    <row r="14" spans="1:8" x14ac:dyDescent="0.35">
      <c r="A14" s="24" t="s">
        <v>50</v>
      </c>
      <c r="B14" s="25"/>
      <c r="C14" s="25"/>
      <c r="D14" s="25"/>
      <c r="E14" s="25"/>
    </row>
    <row r="15" spans="1:8" x14ac:dyDescent="0.35">
      <c r="A15" s="26" t="s">
        <v>17</v>
      </c>
      <c r="B15" s="25"/>
      <c r="C15" s="25"/>
      <c r="D15" s="25"/>
      <c r="E15" s="25"/>
    </row>
  </sheetData>
  <mergeCells count="9">
    <mergeCell ref="F8:F12"/>
    <mergeCell ref="G8:G12"/>
    <mergeCell ref="H8:H12"/>
    <mergeCell ref="A1:H1"/>
    <mergeCell ref="A2:H2"/>
    <mergeCell ref="A3:H3"/>
    <mergeCell ref="A4:H4"/>
    <mergeCell ref="A5:A6"/>
    <mergeCell ref="B5:H5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H16" sqref="H16"/>
    </sheetView>
  </sheetViews>
  <sheetFormatPr defaultRowHeight="14.5" x14ac:dyDescent="0.35"/>
  <cols>
    <col min="1" max="1" width="5.1796875" customWidth="1"/>
    <col min="3" max="3" width="30.1796875" customWidth="1"/>
    <col min="4" max="4" width="21.7265625" customWidth="1"/>
    <col min="5" max="5" width="14.81640625" customWidth="1"/>
    <col min="7" max="7" width="12.453125" customWidth="1"/>
  </cols>
  <sheetData>
    <row r="2" spans="1:7" ht="18.5" x14ac:dyDescent="0.45">
      <c r="A2" s="115" t="s">
        <v>94</v>
      </c>
      <c r="B2" s="115"/>
      <c r="C2" s="115"/>
      <c r="D2" s="115"/>
      <c r="E2" s="115"/>
      <c r="F2" s="115"/>
      <c r="G2" s="115"/>
    </row>
    <row r="3" spans="1:7" ht="15" thickBot="1" x14ac:dyDescent="0.4"/>
    <row r="4" spans="1:7" ht="32.25" customHeight="1" thickBot="1" x14ac:dyDescent="0.4">
      <c r="A4" s="87" t="s">
        <v>77</v>
      </c>
      <c r="B4" s="88" t="s">
        <v>78</v>
      </c>
      <c r="C4" s="88" t="s">
        <v>79</v>
      </c>
      <c r="D4" s="88" t="s">
        <v>80</v>
      </c>
      <c r="E4" s="116" t="s">
        <v>81</v>
      </c>
      <c r="F4" s="116"/>
      <c r="G4" s="117"/>
    </row>
    <row r="5" spans="1:7" ht="16" thickBot="1" x14ac:dyDescent="0.4">
      <c r="A5" s="89">
        <v>1</v>
      </c>
      <c r="B5" s="90">
        <v>2</v>
      </c>
      <c r="C5" s="90">
        <v>3</v>
      </c>
      <c r="D5" s="90">
        <v>4</v>
      </c>
      <c r="E5" s="118">
        <v>5</v>
      </c>
      <c r="F5" s="118"/>
      <c r="G5" s="119"/>
    </row>
    <row r="6" spans="1:7" ht="15.5" x14ac:dyDescent="0.35">
      <c r="A6" s="82" t="s">
        <v>82</v>
      </c>
      <c r="B6" s="91">
        <v>2016</v>
      </c>
      <c r="C6" s="73" t="s">
        <v>83</v>
      </c>
      <c r="D6" s="74">
        <v>48050000000</v>
      </c>
      <c r="E6" s="64"/>
      <c r="F6" s="65"/>
      <c r="G6" s="83"/>
    </row>
    <row r="7" spans="1:7" ht="15.5" x14ac:dyDescent="0.35">
      <c r="A7" s="78"/>
      <c r="B7" s="50"/>
      <c r="C7" s="51" t="s">
        <v>84</v>
      </c>
      <c r="D7" s="52">
        <v>2464040000</v>
      </c>
      <c r="E7" s="53"/>
      <c r="F7" s="54"/>
      <c r="G7" s="79"/>
    </row>
    <row r="8" spans="1:7" ht="16" thickBot="1" x14ac:dyDescent="0.4">
      <c r="A8" s="80"/>
      <c r="B8" s="56"/>
      <c r="C8" s="57" t="s">
        <v>85</v>
      </c>
      <c r="D8" s="58">
        <v>4814622000</v>
      </c>
      <c r="E8" s="59"/>
      <c r="F8" s="60"/>
      <c r="G8" s="81"/>
    </row>
    <row r="9" spans="1:7" ht="16" thickBot="1" x14ac:dyDescent="0.4">
      <c r="A9" s="66"/>
      <c r="B9" s="67"/>
      <c r="C9" s="68" t="s">
        <v>86</v>
      </c>
      <c r="D9" s="69">
        <f>SUM(D6:D8)</f>
        <v>55328662000</v>
      </c>
      <c r="E9" s="70"/>
      <c r="F9" s="71"/>
      <c r="G9" s="72"/>
    </row>
    <row r="10" spans="1:7" ht="15.5" x14ac:dyDescent="0.35">
      <c r="A10" s="82"/>
      <c r="B10" s="61"/>
      <c r="C10" s="62"/>
      <c r="D10" s="63"/>
      <c r="E10" s="64"/>
      <c r="F10" s="65"/>
      <c r="G10" s="83"/>
    </row>
    <row r="11" spans="1:7" ht="16" thickBot="1" x14ac:dyDescent="0.4">
      <c r="A11" s="80" t="s">
        <v>95</v>
      </c>
      <c r="B11" s="92">
        <v>2017</v>
      </c>
      <c r="C11" s="57" t="s">
        <v>87</v>
      </c>
      <c r="D11" s="58">
        <v>30725800000</v>
      </c>
      <c r="E11" s="59"/>
      <c r="F11" s="60"/>
      <c r="G11" s="81"/>
    </row>
    <row r="12" spans="1:7" ht="16" thickBot="1" x14ac:dyDescent="0.4">
      <c r="A12" s="66"/>
      <c r="B12" s="67"/>
      <c r="C12" s="68" t="s">
        <v>86</v>
      </c>
      <c r="D12" s="69">
        <f>SUM(D11)</f>
        <v>30725800000</v>
      </c>
      <c r="E12" s="70"/>
      <c r="F12" s="71"/>
      <c r="G12" s="72"/>
    </row>
    <row r="13" spans="1:7" ht="15.5" x14ac:dyDescent="0.35">
      <c r="A13" s="82"/>
      <c r="B13" s="61"/>
      <c r="C13" s="73"/>
      <c r="D13" s="74"/>
      <c r="E13" s="64"/>
      <c r="F13" s="65"/>
      <c r="G13" s="83"/>
    </row>
    <row r="14" spans="1:7" ht="15.5" x14ac:dyDescent="0.35">
      <c r="A14" s="78" t="s">
        <v>96</v>
      </c>
      <c r="B14" s="49">
        <v>2018</v>
      </c>
      <c r="C14" s="55" t="s">
        <v>88</v>
      </c>
      <c r="D14" s="52">
        <v>17770000000</v>
      </c>
      <c r="E14" s="53"/>
      <c r="F14" s="54"/>
      <c r="G14" s="79"/>
    </row>
    <row r="15" spans="1:7" ht="16" thickBot="1" x14ac:dyDescent="0.4">
      <c r="A15" s="80"/>
      <c r="B15" s="56"/>
      <c r="C15" s="57" t="s">
        <v>89</v>
      </c>
      <c r="D15" s="58">
        <v>5500000000</v>
      </c>
      <c r="E15" s="59"/>
      <c r="F15" s="60"/>
      <c r="G15" s="81"/>
    </row>
    <row r="16" spans="1:7" ht="16" thickBot="1" x14ac:dyDescent="0.4">
      <c r="A16" s="66"/>
      <c r="B16" s="67"/>
      <c r="C16" s="68" t="s">
        <v>86</v>
      </c>
      <c r="D16" s="69">
        <f>SUM(D14:D15)</f>
        <v>23270000000</v>
      </c>
      <c r="E16" s="70"/>
      <c r="F16" s="71"/>
      <c r="G16" s="72"/>
    </row>
    <row r="17" spans="1:7" ht="15.5" x14ac:dyDescent="0.35">
      <c r="A17" s="82"/>
      <c r="B17" s="61"/>
      <c r="C17" s="73"/>
      <c r="D17" s="74"/>
      <c r="E17" s="64"/>
      <c r="F17" s="65"/>
      <c r="G17" s="83"/>
    </row>
    <row r="18" spans="1:7" ht="15.5" x14ac:dyDescent="0.35">
      <c r="A18" s="78" t="s">
        <v>97</v>
      </c>
      <c r="B18" s="49">
        <v>2019</v>
      </c>
      <c r="C18" s="51" t="s">
        <v>87</v>
      </c>
      <c r="D18" s="52">
        <v>22000000000</v>
      </c>
      <c r="E18" s="53"/>
      <c r="F18" s="54"/>
      <c r="G18" s="79"/>
    </row>
    <row r="19" spans="1:7" ht="16" thickBot="1" x14ac:dyDescent="0.4">
      <c r="A19" s="80"/>
      <c r="B19" s="56"/>
      <c r="C19" s="57" t="s">
        <v>88</v>
      </c>
      <c r="D19" s="58">
        <v>12000000000</v>
      </c>
      <c r="E19" s="59"/>
      <c r="F19" s="60"/>
      <c r="G19" s="81"/>
    </row>
    <row r="20" spans="1:7" ht="16" thickBot="1" x14ac:dyDescent="0.4">
      <c r="A20" s="66"/>
      <c r="B20" s="67"/>
      <c r="C20" s="68" t="s">
        <v>86</v>
      </c>
      <c r="D20" s="69">
        <f>SUM(D18:D19)</f>
        <v>34000000000</v>
      </c>
      <c r="E20" s="70"/>
      <c r="F20" s="71"/>
      <c r="G20" s="72"/>
    </row>
    <row r="21" spans="1:7" ht="15.5" x14ac:dyDescent="0.35">
      <c r="A21" s="82"/>
      <c r="B21" s="61"/>
      <c r="C21" s="73"/>
      <c r="D21" s="74"/>
      <c r="E21" s="64"/>
      <c r="F21" s="65"/>
      <c r="G21" s="83"/>
    </row>
    <row r="22" spans="1:7" ht="15.5" x14ac:dyDescent="0.35">
      <c r="A22" s="78" t="s">
        <v>98</v>
      </c>
      <c r="B22" s="49">
        <v>2020</v>
      </c>
      <c r="C22" s="51" t="s">
        <v>87</v>
      </c>
      <c r="D22" s="52">
        <v>21780248000</v>
      </c>
      <c r="E22" s="53" t="s">
        <v>93</v>
      </c>
      <c r="F22" s="54"/>
      <c r="G22" s="79"/>
    </row>
    <row r="23" spans="1:7" ht="16" thickBot="1" x14ac:dyDescent="0.4">
      <c r="A23" s="80"/>
      <c r="B23" s="56"/>
      <c r="C23" s="57" t="s">
        <v>89</v>
      </c>
      <c r="D23" s="58">
        <v>5108000000</v>
      </c>
      <c r="E23" s="59"/>
      <c r="F23" s="60"/>
      <c r="G23" s="81"/>
    </row>
    <row r="24" spans="1:7" ht="16" thickBot="1" x14ac:dyDescent="0.4">
      <c r="A24" s="66"/>
      <c r="B24" s="67"/>
      <c r="C24" s="68" t="s">
        <v>86</v>
      </c>
      <c r="D24" s="69">
        <f>SUM(D22:D23)</f>
        <v>26888248000</v>
      </c>
      <c r="E24" s="70"/>
      <c r="F24" s="71"/>
      <c r="G24" s="72"/>
    </row>
    <row r="25" spans="1:7" ht="15.5" x14ac:dyDescent="0.35">
      <c r="A25" s="82"/>
      <c r="B25" s="61"/>
      <c r="C25" s="73"/>
      <c r="D25" s="73"/>
      <c r="E25" s="64"/>
      <c r="F25" s="65"/>
      <c r="G25" s="83"/>
    </row>
    <row r="26" spans="1:7" ht="15.5" x14ac:dyDescent="0.35">
      <c r="A26" s="78" t="s">
        <v>99</v>
      </c>
      <c r="B26" s="49">
        <v>2021</v>
      </c>
      <c r="C26" s="51" t="s">
        <v>87</v>
      </c>
      <c r="D26" s="52">
        <v>9999131000</v>
      </c>
      <c r="E26" s="53"/>
      <c r="F26" s="54"/>
      <c r="G26" s="79"/>
    </row>
    <row r="27" spans="1:7" ht="15.5" x14ac:dyDescent="0.35">
      <c r="A27" s="78"/>
      <c r="B27" s="50"/>
      <c r="C27" s="51" t="s">
        <v>90</v>
      </c>
      <c r="D27" s="52">
        <v>5200000000</v>
      </c>
      <c r="E27" s="53"/>
      <c r="F27" s="54"/>
      <c r="G27" s="79"/>
    </row>
    <row r="28" spans="1:7" ht="16" thickBot="1" x14ac:dyDescent="0.4">
      <c r="A28" s="84"/>
      <c r="B28" s="57"/>
      <c r="C28" s="57" t="s">
        <v>88</v>
      </c>
      <c r="D28" s="58">
        <v>2643598448</v>
      </c>
      <c r="E28" s="59"/>
      <c r="F28" s="60"/>
      <c r="G28" s="81"/>
    </row>
    <row r="29" spans="1:7" ht="16" thickBot="1" x14ac:dyDescent="0.4">
      <c r="A29" s="75"/>
      <c r="B29" s="76"/>
      <c r="C29" s="68" t="s">
        <v>86</v>
      </c>
      <c r="D29" s="69">
        <f>SUM(D26:D28)</f>
        <v>17842729448</v>
      </c>
      <c r="E29" s="70"/>
      <c r="F29" s="71"/>
      <c r="G29" s="72"/>
    </row>
    <row r="30" spans="1:7" ht="15.5" x14ac:dyDescent="0.35">
      <c r="A30" s="85"/>
      <c r="B30" s="73"/>
      <c r="C30" s="73"/>
      <c r="D30" s="74"/>
      <c r="E30" s="64"/>
      <c r="F30" s="65"/>
      <c r="G30" s="83"/>
    </row>
    <row r="31" spans="1:7" ht="15.5" x14ac:dyDescent="0.35">
      <c r="A31" s="78" t="s">
        <v>100</v>
      </c>
      <c r="B31" s="49">
        <v>2022</v>
      </c>
      <c r="C31" s="51" t="s">
        <v>87</v>
      </c>
      <c r="D31" s="52">
        <v>9982538000</v>
      </c>
      <c r="E31" s="53"/>
      <c r="F31" s="54"/>
      <c r="G31" s="79"/>
    </row>
    <row r="32" spans="1:7" ht="15.5" x14ac:dyDescent="0.35">
      <c r="A32" s="86"/>
      <c r="B32" s="51"/>
      <c r="C32" s="51" t="s">
        <v>90</v>
      </c>
      <c r="D32" s="52">
        <v>12664973000</v>
      </c>
      <c r="E32" s="53"/>
      <c r="F32" s="54"/>
      <c r="G32" s="79"/>
    </row>
    <row r="33" spans="1:7" ht="15.5" x14ac:dyDescent="0.35">
      <c r="A33" s="86"/>
      <c r="B33" s="51"/>
      <c r="C33" s="51" t="s">
        <v>88</v>
      </c>
      <c r="D33" s="52"/>
      <c r="E33" s="53"/>
      <c r="F33" s="54"/>
      <c r="G33" s="79"/>
    </row>
    <row r="34" spans="1:7" ht="15.5" x14ac:dyDescent="0.35">
      <c r="A34" s="86"/>
      <c r="B34" s="51"/>
      <c r="C34" s="51" t="s">
        <v>91</v>
      </c>
      <c r="D34" s="52">
        <v>9425716000</v>
      </c>
      <c r="E34" s="53"/>
      <c r="F34" s="54"/>
      <c r="G34" s="79"/>
    </row>
    <row r="35" spans="1:7" ht="15.5" x14ac:dyDescent="0.35">
      <c r="A35" s="86"/>
      <c r="B35" s="51"/>
      <c r="C35" s="51" t="s">
        <v>92</v>
      </c>
      <c r="D35" s="52">
        <v>15256120000</v>
      </c>
      <c r="E35" s="53"/>
      <c r="F35" s="54"/>
      <c r="G35" s="79"/>
    </row>
    <row r="36" spans="1:7" ht="16" thickBot="1" x14ac:dyDescent="0.4">
      <c r="A36" s="84"/>
      <c r="B36" s="57"/>
      <c r="C36" s="57"/>
      <c r="D36" s="77">
        <f>SUM(D34:D35)</f>
        <v>24681836000</v>
      </c>
      <c r="E36" s="59"/>
      <c r="F36" s="60"/>
      <c r="G36" s="81"/>
    </row>
    <row r="37" spans="1:7" ht="16" thickBot="1" x14ac:dyDescent="0.4">
      <c r="A37" s="75"/>
      <c r="B37" s="76"/>
      <c r="C37" s="68" t="s">
        <v>86</v>
      </c>
      <c r="D37" s="69">
        <f>D31+D32+D36</f>
        <v>47329347000</v>
      </c>
      <c r="E37" s="70"/>
      <c r="F37" s="71"/>
      <c r="G37" s="72"/>
    </row>
    <row r="38" spans="1:7" ht="15.5" x14ac:dyDescent="0.35">
      <c r="A38" s="93"/>
      <c r="B38" s="93"/>
      <c r="C38" s="93"/>
      <c r="D38" s="94"/>
      <c r="E38" s="93"/>
      <c r="F38" s="93"/>
      <c r="G38" s="93"/>
    </row>
    <row r="39" spans="1:7" x14ac:dyDescent="0.35">
      <c r="D39" s="38"/>
    </row>
    <row r="40" spans="1:7" x14ac:dyDescent="0.35">
      <c r="D40" s="38"/>
    </row>
  </sheetData>
  <mergeCells count="3">
    <mergeCell ref="A2:G2"/>
    <mergeCell ref="E4:G4"/>
    <mergeCell ref="E5:G5"/>
  </mergeCells>
  <printOptions horizontalCentered="1"/>
  <pageMargins left="0.59055118110236227" right="0.59055118110236227" top="0.59055118110236227" bottom="0.59055118110236227" header="0.31496062992125984" footer="0.31496062992125984"/>
  <pageSetup paperSize="5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Tabel BPS 10.1.1</vt:lpstr>
      <vt:lpstr>Tabel BPS 10.1.2</vt:lpstr>
      <vt:lpstr>Tabel BPS 10.1.3</vt:lpstr>
      <vt:lpstr>Tabel BPS 8.1.1</vt:lpstr>
      <vt:lpstr>Tabel BPS 9.1.4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2022-06-24T02:06:57Z</dcterms:modified>
</cp:coreProperties>
</file>